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65" i="1" l="1"/>
  <c r="Z65" i="1"/>
  <c r="Y65" i="1"/>
  <c r="X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V59" i="1"/>
  <c r="U59" i="1"/>
  <c r="T59" i="1"/>
  <c r="O59" i="1"/>
  <c r="N59" i="1"/>
  <c r="M59" i="1"/>
  <c r="L59" i="1"/>
  <c r="K59" i="1"/>
  <c r="J59" i="1"/>
  <c r="I59" i="1"/>
  <c r="H59" i="1"/>
  <c r="G59" i="1"/>
  <c r="F59" i="1"/>
  <c r="E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D21" i="1"/>
  <c r="D59" i="1" s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21" i="1" l="1"/>
  <c r="W65" i="1" s="1"/>
  <c r="D65" i="1"/>
  <c r="W59" i="1" l="1"/>
</calcChain>
</file>

<file path=xl/sharedStrings.xml><?xml version="1.0" encoding="utf-8"?>
<sst xmlns="http://schemas.openxmlformats.org/spreadsheetml/2006/main" count="373" uniqueCount="231">
  <si>
    <t>№</t>
  </si>
  <si>
    <t>Наименование инициатора проекта</t>
  </si>
  <si>
    <t>Название проекта</t>
  </si>
  <si>
    <t>Всего по проекту (источники финансирования в млн. руб.)</t>
  </si>
  <si>
    <t>Всего освоено (млн. рублей)</t>
  </si>
  <si>
    <t xml:space="preserve">Место реализации проекта МО </t>
  </si>
  <si>
    <t>Срок реализации проекта (в годах)</t>
  </si>
  <si>
    <t>Отрасль</t>
  </si>
  <si>
    <t>Курирующий ОИВ</t>
  </si>
  <si>
    <t>Планируемые к созданию постоянные рабочие места</t>
  </si>
  <si>
    <t>Созданные рабочие места</t>
  </si>
  <si>
    <t>Объем вложенных инвестиций</t>
  </si>
  <si>
    <t>Степень готовности преокта в % по освоению средств</t>
  </si>
  <si>
    <t>Форма государственной поддержки в 2022 году</t>
  </si>
  <si>
    <t xml:space="preserve">Источник гос. поддержки </t>
  </si>
  <si>
    <t>Всего</t>
  </si>
  <si>
    <t>СС</t>
  </si>
  <si>
    <t>ЗС</t>
  </si>
  <si>
    <t>РБ</t>
  </si>
  <si>
    <t>Институты развития</t>
  </si>
  <si>
    <t>ФБ</t>
  </si>
  <si>
    <t>Вид гос. Подержки</t>
  </si>
  <si>
    <t>Сумма гос.поддержки (млн. руб)</t>
  </si>
  <si>
    <t>Сведение о земельном участке</t>
  </si>
  <si>
    <t>ООО «Трастфарма»</t>
  </si>
  <si>
    <t>Организация производства медицинского кислорода</t>
  </si>
  <si>
    <t xml:space="preserve"> Кумторкалинский район РД</t>
  </si>
  <si>
    <t>2021 г. - 2022 г.</t>
  </si>
  <si>
    <t>Промышленность и торговля</t>
  </si>
  <si>
    <t>Минпромторг РД</t>
  </si>
  <si>
    <t>ООО «ДОФ+»</t>
  </si>
  <si>
    <t>Строительство новой обувной фабрики ДОФ</t>
  </si>
  <si>
    <t xml:space="preserve"> г. Махачкала</t>
  </si>
  <si>
    <t>2021 г. - 2023 г.</t>
  </si>
  <si>
    <t>ООО «Каспийский завод стекловолокна»</t>
  </si>
  <si>
    <t xml:space="preserve">Производство стекловолокна и изделий из него. I этап </t>
  </si>
  <si>
    <t xml:space="preserve"> г. Каспийск</t>
  </si>
  <si>
    <t>АО «Завод им. Гаджиева»</t>
  </si>
  <si>
    <t>Техническое перевооружение и расширение заготовительного производства</t>
  </si>
  <si>
    <t>2021 г. - 2027 г.</t>
  </si>
  <si>
    <t>АО «Керамогранит-Дагестан»</t>
  </si>
  <si>
    <t>Организация и расширение производства керамогранитной плитки в Республике Дагестан</t>
  </si>
  <si>
    <t>Кумторкалинский район РД</t>
  </si>
  <si>
    <t>2021 г. - 2026 г.</t>
  </si>
  <si>
    <t>ООО «Капитал Инвест-Пром»</t>
  </si>
  <si>
    <t>Создание индустриального строительного комплекса «Каспийск» на территории Республики Дагестан</t>
  </si>
  <si>
    <t>г. Каспийск</t>
  </si>
  <si>
    <t>2022 г. -  2024 г.</t>
  </si>
  <si>
    <t>субсидия на компенсацию части затрат, связанных с приобретением машин и оборудования</t>
  </si>
  <si>
    <t xml:space="preserve">ООО «Матис» </t>
  </si>
  <si>
    <t xml:space="preserve">Строительство завода по производству гипса и гипсосодержащих строительных материалов в промышленной зоне с. Кафыр-Кумух Республики Дагестан </t>
  </si>
  <si>
    <t>Буйнакский район РД</t>
  </si>
  <si>
    <t>2011 г. - 2023 г.</t>
  </si>
  <si>
    <t xml:space="preserve"> «Альфа-КМ»
ОАО «Концерн КЭМЗ»</t>
  </si>
  <si>
    <t xml:space="preserve">Создание высокотехнологичного производства многоцелевого четырехместного двухдвигательного самолета МАИ-411 </t>
  </si>
  <si>
    <t>г. Кизляр</t>
  </si>
  <si>
    <t>2017 г. - 2027 г</t>
  </si>
  <si>
    <t>АО «Кизлярский электроаппаратный завод»</t>
  </si>
  <si>
    <t>Производство энергоэффективных лифтов и лифтового оборудования</t>
  </si>
  <si>
    <t>2020 г. - 2024 г.</t>
  </si>
  <si>
    <t>Займ по программе «Оборотный капитал»</t>
  </si>
  <si>
    <t xml:space="preserve">ФРП РД </t>
  </si>
  <si>
    <t>ООО «ЗАО Мушарака»</t>
  </si>
  <si>
    <t>Организация производства продукции арматуростроения с целью импортозамещения на российском рынк</t>
  </si>
  <si>
    <t>г. Буйнакск</t>
  </si>
  <si>
    <t>2019 г. - 2024 г.</t>
  </si>
  <si>
    <t>ООО «Каспий Гласс»</t>
  </si>
  <si>
    <t>Организация производства стеклянных шаров</t>
  </si>
  <si>
    <t>г. Дагестанские Огни</t>
  </si>
  <si>
    <t>Займ по программе «Проекты развития Республики Дагестан»</t>
  </si>
  <si>
    <t>ФРП РД</t>
  </si>
  <si>
    <t>ОАО «ЮСЭМЗ»</t>
  </si>
  <si>
    <t>Организация серийного производства ветроэнергетических установок мощностью 107,5 кВт</t>
  </si>
  <si>
    <t>г. Южно-Сухокумск</t>
  </si>
  <si>
    <t>2020 г. - 2025 г</t>
  </si>
  <si>
    <t>Строительство стекловаренной печи для производства одностадийного текстильного стекловолокна</t>
  </si>
  <si>
    <t xml:space="preserve">ООО «Дагестан Стеклотара» </t>
  </si>
  <si>
    <t>Модернизация и расширение цеха для производства стеклотары, отвечающей евро-стандартам</t>
  </si>
  <si>
    <t>Целевой льготный займ</t>
  </si>
  <si>
    <t>ФРП РФ</t>
  </si>
  <si>
    <t>ООО "ПРОНТ"</t>
  </si>
  <si>
    <t>Реализация проекта по строительству швейного цеха в с. Карата Ахвахского района</t>
  </si>
  <si>
    <t>Ахвахский район РД</t>
  </si>
  <si>
    <t>2022 г. - 2024 г.</t>
  </si>
  <si>
    <t>ООО "СМТ-Дагестан"</t>
  </si>
  <si>
    <t xml:space="preserve"> Реализация проекта по созданию комплекса по хранению и транспортировке жидкого медицинского кислорода и жидкого аргона собственного производства в Кумторкалинском районе</t>
  </si>
  <si>
    <t>2022 г. - 2027 г.</t>
  </si>
  <si>
    <t>ООО "Трубопласт"</t>
  </si>
  <si>
    <t xml:space="preserve"> Реализация проекта по строительству завода по выпуску полимерных гофрированных безнапорных труб для канализационных систем  на территории ТОСЭР в моногороде Дагестанские Огни</t>
  </si>
  <si>
    <t>ООО «Индустриальный парк «Нагорный»</t>
  </si>
  <si>
    <t>Строительство оптово-логистического центра 
«Русские ярмарки – Нагорный»</t>
  </si>
  <si>
    <t>Новолакский район РД</t>
  </si>
  <si>
    <t>2023 г. - 2033 г.</t>
  </si>
  <si>
    <t>ООО «Агро-промышленный парк «Южный»</t>
  </si>
  <si>
    <t>Строительство оптово логистического центра «Русские ярмарки – Южный»</t>
  </si>
  <si>
    <t>Докузпаринский район РД</t>
  </si>
  <si>
    <t>2022 г. - 2031 г.</t>
  </si>
  <si>
    <t xml:space="preserve">ООО «Русские ярмарки-Махачкала» </t>
  </si>
  <si>
    <t>Строительство ярмарочного комплекса «Русские ярмарки-Махачкала»</t>
  </si>
  <si>
    <t>г. Махачкала</t>
  </si>
  <si>
    <t>2022г. - 2031г.</t>
  </si>
  <si>
    <t>ООО «Русские ярмарки-Дербент»</t>
  </si>
  <si>
    <t>Строительство ярмарочного комплекса
 «Русские ярмарки – Дербент»</t>
  </si>
  <si>
    <t>г. Дербент</t>
  </si>
  <si>
    <t>ООО «Дербентская винодельческая компания»</t>
  </si>
  <si>
    <t>Строительство Дербентской винодельческой компании в г. Дербент</t>
  </si>
  <si>
    <t xml:space="preserve"> г. Дербент</t>
  </si>
  <si>
    <t>2018 г .- 2025 г</t>
  </si>
  <si>
    <t>Виноградарство</t>
  </si>
  <si>
    <t>Дагвино РД</t>
  </si>
  <si>
    <t>ООО «Алвисавайн»</t>
  </si>
  <si>
    <t>Строительство винно-коньячного производственного комплекса</t>
  </si>
  <si>
    <t>Дербентский район РД</t>
  </si>
  <si>
    <t>ООО "Кизлярский коньячный завод"</t>
  </si>
  <si>
    <t>Закладка виноградников на 311 га в Дербентском районе</t>
  </si>
  <si>
    <t>ООО «СК-АКВА»</t>
  </si>
  <si>
    <t>Создание современного комплекса для индустриального выращивания осетровых пород рыб и получения черной икры</t>
  </si>
  <si>
    <t>Кизлярский район  РД</t>
  </si>
  <si>
    <t>2016 г. - 2026 г.</t>
  </si>
  <si>
    <t>Рыбное хозяйство</t>
  </si>
  <si>
    <t>Комрыбхоз РД</t>
  </si>
  <si>
    <t xml:space="preserve">ООО «Янтарное» </t>
  </si>
  <si>
    <t>Создание инновационного рыбоводно-рекреационного комплекса</t>
  </si>
  <si>
    <t>г. Кизилюрт</t>
  </si>
  <si>
    <t>2020 г. - 2023 г.</t>
  </si>
  <si>
    <t>ООО «Порт-Петровск»</t>
  </si>
  <si>
    <t>Создание производственных мощностей по приемке и первичной переработке рыбы</t>
  </si>
  <si>
    <t>2018 г. - 2022 г.</t>
  </si>
  <si>
    <t>ООО «Полоса»</t>
  </si>
  <si>
    <t>Закладка интенсивных садов и строительство плодохранилища</t>
  </si>
  <si>
    <t>Сулейман-Стальский район РД</t>
  </si>
  <si>
    <t>2022 г. - 2030 г.</t>
  </si>
  <si>
    <t>Сельское хозяйство</t>
  </si>
  <si>
    <t>Минсельхозпрод РД</t>
  </si>
  <si>
    <t>ООО «АлиЯк»</t>
  </si>
  <si>
    <t>Реконструкция роботизированной молочно-товарной фермы на 400 фуражных коров вблизи с. Орта-Стал Сулейман-Стальского района Республики Дагестан</t>
  </si>
  <si>
    <t xml:space="preserve">ООО «НИВА» </t>
  </si>
  <si>
    <t xml:space="preserve">Создание центра по производству и переработке риса </t>
  </si>
  <si>
    <t>Кизлярский район РД</t>
  </si>
  <si>
    <t>2017 г.- 2025 г.</t>
  </si>
  <si>
    <t>Поручительство,     Субсидия по сельскому хозяйству и субсидия по лизингу</t>
  </si>
  <si>
    <t>Гарантийный фонд РД, Минсельхоз РД, Дагпредпринимательство</t>
  </si>
  <si>
    <t>ООО «Югагрохолдинг»</t>
  </si>
  <si>
    <t xml:space="preserve">Строительство современного тепличного комплекса общей площадью 5 га </t>
  </si>
  <si>
    <t>2017 г. - 2022 г.</t>
  </si>
  <si>
    <t xml:space="preserve">ООО «Анжелина» </t>
  </si>
  <si>
    <t>Закладка суперинтенсивных садов, питомника и строительство плодохранилища</t>
  </si>
  <si>
    <t>2021 г. - 2028 гг.</t>
  </si>
  <si>
    <t xml:space="preserve">Минсельхозпрод 
</t>
  </si>
  <si>
    <t xml:space="preserve">Поручительство,     Субсидия по сельскому хозяйству </t>
  </si>
  <si>
    <t>Гарантийный фонд РД, Минсельхоз РД</t>
  </si>
  <si>
    <t xml:space="preserve">ООО «Хазар» </t>
  </si>
  <si>
    <t>Производство концентрированных 
соков, пюре и нектаров</t>
  </si>
  <si>
    <t>2022 г. - 2025 г.</t>
  </si>
  <si>
    <t>ООО «Батыр Бройлер»</t>
  </si>
  <si>
    <t xml:space="preserve">Организация производства и переработки 12 тыс. тонн мяса птицы в год </t>
  </si>
  <si>
    <t xml:space="preserve">Хасавюртовский район РД
</t>
  </si>
  <si>
    <t>2021 г. - 2024 гг.</t>
  </si>
  <si>
    <t>ООО «Флора»</t>
  </si>
  <si>
    <t>Развитие открытого овощеводства 
в Республике Дагестан</t>
  </si>
  <si>
    <t xml:space="preserve">Дербентский район РД
</t>
  </si>
  <si>
    <t>2023 г. - 2029 г.</t>
  </si>
  <si>
    <t xml:space="preserve">ООО «Ириб» </t>
  </si>
  <si>
    <t>Производство соковой продукции из овощей и фруктов</t>
  </si>
  <si>
    <t>ООО "ДАГМЯСО"</t>
  </si>
  <si>
    <t>Строительство мясоперерабатывающего предприятия с законченным циклом</t>
  </si>
  <si>
    <t>Кизилюртовский район РД</t>
  </si>
  <si>
    <t>ГК «Хэвел»</t>
  </si>
  <si>
    <t>Строительство Южно-Сухокумской солнечной электростанции мощностью 15 МВт</t>
  </si>
  <si>
    <t>2021г. - 2022 г. (введен)</t>
  </si>
  <si>
    <t>Энергетика</t>
  </si>
  <si>
    <t>Минэнерго РД</t>
  </si>
  <si>
    <t>ГК «Солар Системс»</t>
  </si>
  <si>
    <t>Строительство Дербентской солнечной электростанции мощностью 100 МВт</t>
  </si>
  <si>
    <t>2022 г. - 2023 г.</t>
  </si>
  <si>
    <t xml:space="preserve">30
</t>
  </si>
  <si>
    <t>Строительство Ногайской солнечной электростанции мощностью 60 МВт</t>
  </si>
  <si>
    <t>Ногайский район РД</t>
  </si>
  <si>
    <t>2022 г. - 2024г.</t>
  </si>
  <si>
    <t xml:space="preserve"> 20
</t>
  </si>
  <si>
    <t xml:space="preserve">ООО «EcoEnergy»   </t>
  </si>
  <si>
    <t>Строительство Махачкалинского ветропарка мощностью 12,5 МВт</t>
  </si>
  <si>
    <t>2022 г.- 2023г.</t>
  </si>
  <si>
    <t>ООО «ВиТок»</t>
  </si>
  <si>
    <t>Строительство Кизлярской солнечной электростанции мощностью 15 МВт</t>
  </si>
  <si>
    <t xml:space="preserve">2021 г. - 2023 г. </t>
  </si>
  <si>
    <t>ООО «EcoEnergy»</t>
  </si>
  <si>
    <t>Строительство Самурского энергетического кластера. I и II этап</t>
  </si>
  <si>
    <t>Рутульский район РД</t>
  </si>
  <si>
    <t>2022 г.- 2024г.</t>
  </si>
  <si>
    <t xml:space="preserve">ООО «ВиТок » </t>
  </si>
  <si>
    <t>Строительство солнечной электростанции Уйташ мощностью 9 МВт</t>
  </si>
  <si>
    <t>Карабудахкентский район РД</t>
  </si>
  <si>
    <t>2021г. -2023 г.</t>
  </si>
  <si>
    <t>ООО «Сейвер М»</t>
  </si>
  <si>
    <t xml:space="preserve">Туристско-рекреационный комплекс «Золотые пески»
</t>
  </si>
  <si>
    <t>2017г. - 2025 г.</t>
  </si>
  <si>
    <t>Туризм</t>
  </si>
  <si>
    <t xml:space="preserve">Минтуризм РД
</t>
  </si>
  <si>
    <t>ООО «Алияк»</t>
  </si>
  <si>
    <t xml:space="preserve">Создание туристско-оздоровительного комплекса «Кпул-Ятар»
</t>
  </si>
  <si>
    <t xml:space="preserve">Сулейман-Стальский район РД
</t>
  </si>
  <si>
    <t>2021 г. - 2025 г.</t>
  </si>
  <si>
    <t>OOO «Каспий»</t>
  </si>
  <si>
    <t xml:space="preserve">Расширение туристско-рекреационного комплекса «Каспий»
</t>
  </si>
  <si>
    <t xml:space="preserve"> Карабудахкентский район РД
</t>
  </si>
  <si>
    <t xml:space="preserve">ООО ТРК «Сардар» </t>
  </si>
  <si>
    <t xml:space="preserve">Создание туристско-рекреационного комплекса «Сардар-Приморский»
</t>
  </si>
  <si>
    <t>2021г. - 2025 гг.</t>
  </si>
  <si>
    <t>ООО Холдинговая компания  «Интера»</t>
  </si>
  <si>
    <t xml:space="preserve">Туристско-рекреационный комплекс «Инчхе Марина Каспий»
</t>
  </si>
  <si>
    <t>Каякентский район РД</t>
  </si>
  <si>
    <t>ООО «Газинжсети»</t>
  </si>
  <si>
    <t xml:space="preserve">Создание туристско- рекреационного комплекса «Золотые дюны»
</t>
  </si>
  <si>
    <t>2017 г. - 2025 г.</t>
  </si>
  <si>
    <t>ООО «Сейвер-М»</t>
  </si>
  <si>
    <t xml:space="preserve">Туристско-рекреационный комплекс «Эколенд»
</t>
  </si>
  <si>
    <t>Хунзахский район РД</t>
  </si>
  <si>
    <t>2021г. - 2025 г.</t>
  </si>
  <si>
    <t xml:space="preserve">Фонд СГДРИ «Новая Земля» </t>
  </si>
  <si>
    <t>Комплексное развитие территории микрорайона «Южный» города Дербент</t>
  </si>
  <si>
    <t>Строительство</t>
  </si>
  <si>
    <t>Минстрой РД</t>
  </si>
  <si>
    <t>ООО «Капитал-Инвест»</t>
  </si>
  <si>
    <t>Строительство МКР «Лазурный берег»</t>
  </si>
  <si>
    <t>АО «Международный аэропорт «Махачкала»</t>
  </si>
  <si>
    <t xml:space="preserve">Реконструкция (строительство) объектов федеральной собственности, в том числе строительство новой взлетно-посадочной полосы АО «Международный аэропорт «Махачкала» </t>
  </si>
  <si>
    <t>Дорожное хозяйство</t>
  </si>
  <si>
    <t>Минтранс РД</t>
  </si>
  <si>
    <t>ИТОГО: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</si>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</sst>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9" fontId="5" fillId="0" borderId="15" xfId="1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9" fontId="7" fillId="0" borderId="1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5"/>
  <sheetViews>
    <sheetView tabSelected="1" zoomScale="40" zoomScaleNormal="40" workbookViewId="0">
      <selection activeCell="X8" sqref="X8"/>
    </sheetView>
  </sheetViews>
  <sheetFormatPr defaultRowHeight="15" x14ac:dyDescent="0.25"/>
  <cols>
    <col min="1" max="1" width="9.140625" style="1"/>
    <col min="2" max="2" width="35.28515625" style="2" customWidth="1"/>
    <col min="3" max="3" width="49.7109375" style="2" customWidth="1"/>
    <col min="4" max="7" width="13" style="3" customWidth="1"/>
    <col min="8" max="8" width="14.7109375" style="3" customWidth="1"/>
    <col min="9" max="9" width="13" style="3" customWidth="1"/>
    <col min="10" max="13" width="17.42578125" style="3" customWidth="1"/>
    <col min="14" max="14" width="14.28515625" style="3" customWidth="1"/>
    <col min="15" max="15" width="17.42578125" style="3" customWidth="1"/>
    <col min="16" max="16" width="24.7109375" style="3" customWidth="1"/>
    <col min="17" max="17" width="23.140625" style="3" bestFit="1" customWidth="1"/>
    <col min="18" max="18" width="21.42578125" style="3" customWidth="1"/>
    <col min="19" max="19" width="22.28515625" style="3" customWidth="1"/>
    <col min="20" max="20" width="31.5703125" style="2" customWidth="1"/>
    <col min="21" max="21" width="14.85546875" style="2" customWidth="1"/>
    <col min="22" max="22" width="14.140625" style="3" customWidth="1"/>
    <col min="23" max="23" width="17.42578125" style="3" customWidth="1"/>
    <col min="24" max="24" width="23.85546875" style="3" customWidth="1"/>
    <col min="25" max="25" width="24.85546875" style="3" customWidth="1"/>
    <col min="26" max="26" width="24.28515625" style="3" bestFit="1" customWidth="1"/>
    <col min="27" max="27" width="16.85546875" style="3" customWidth="1"/>
    <col min="28" max="16384" width="9.140625" style="3"/>
  </cols>
  <sheetData>
    <row r="2" spans="1:27" ht="15.75" thickBot="1" x14ac:dyDescent="0.3"/>
    <row r="3" spans="1:27" s="13" customFormat="1" ht="57.6" customHeight="1" thickBot="1" x14ac:dyDescent="0.3">
      <c r="A3" s="4" t="s">
        <v>0</v>
      </c>
      <c r="B3" s="5" t="s">
        <v>1</v>
      </c>
      <c r="C3" s="6" t="s">
        <v>2</v>
      </c>
      <c r="D3" s="7" t="s">
        <v>3</v>
      </c>
      <c r="E3" s="8"/>
      <c r="F3" s="8"/>
      <c r="G3" s="8"/>
      <c r="H3" s="8"/>
      <c r="I3" s="9"/>
      <c r="J3" s="7" t="s">
        <v>4</v>
      </c>
      <c r="K3" s="8"/>
      <c r="L3" s="8"/>
      <c r="M3" s="8"/>
      <c r="N3" s="8"/>
      <c r="O3" s="9"/>
      <c r="P3" s="10" t="s">
        <v>5</v>
      </c>
      <c r="Q3" s="5" t="s">
        <v>6</v>
      </c>
      <c r="R3" s="5" t="s">
        <v>7</v>
      </c>
      <c r="S3" s="5" t="s">
        <v>8</v>
      </c>
      <c r="T3" s="5" t="s">
        <v>9</v>
      </c>
      <c r="U3" s="5" t="s">
        <v>10</v>
      </c>
      <c r="V3" s="10" t="s">
        <v>11</v>
      </c>
      <c r="W3" s="5" t="s">
        <v>12</v>
      </c>
      <c r="X3" s="11" t="s">
        <v>13</v>
      </c>
      <c r="Y3" s="12"/>
      <c r="Z3" s="12"/>
      <c r="AA3" s="5" t="s">
        <v>14</v>
      </c>
    </row>
    <row r="4" spans="1:27" s="13" customFormat="1" ht="57.6" customHeight="1" thickBot="1" x14ac:dyDescent="0.3">
      <c r="A4" s="14"/>
      <c r="B4" s="15"/>
      <c r="C4" s="16"/>
      <c r="D4" s="17" t="s">
        <v>15</v>
      </c>
      <c r="E4" s="18" t="s">
        <v>16</v>
      </c>
      <c r="F4" s="18" t="s">
        <v>17</v>
      </c>
      <c r="G4" s="18" t="s">
        <v>18</v>
      </c>
      <c r="H4" s="19" t="s">
        <v>19</v>
      </c>
      <c r="I4" s="20" t="s">
        <v>20</v>
      </c>
      <c r="J4" s="17" t="s">
        <v>15</v>
      </c>
      <c r="K4" s="18" t="s">
        <v>16</v>
      </c>
      <c r="L4" s="18" t="s">
        <v>17</v>
      </c>
      <c r="M4" s="18" t="s">
        <v>18</v>
      </c>
      <c r="N4" s="19" t="s">
        <v>19</v>
      </c>
      <c r="O4" s="20" t="s">
        <v>20</v>
      </c>
      <c r="P4" s="21"/>
      <c r="Q4" s="15"/>
      <c r="R4" s="22"/>
      <c r="S4" s="15"/>
      <c r="T4" s="15"/>
      <c r="U4" s="15"/>
      <c r="V4" s="21"/>
      <c r="W4" s="15"/>
      <c r="X4" s="23" t="s">
        <v>21</v>
      </c>
      <c r="Y4" s="24" t="s">
        <v>22</v>
      </c>
      <c r="Z4" s="23" t="s">
        <v>23</v>
      </c>
      <c r="AA4" s="15"/>
    </row>
    <row r="5" spans="1:27" s="2" customFormat="1" ht="37.5" x14ac:dyDescent="0.25">
      <c r="A5" s="25">
        <v>1</v>
      </c>
      <c r="B5" s="26" t="s">
        <v>24</v>
      </c>
      <c r="C5" s="26" t="s">
        <v>25</v>
      </c>
      <c r="D5" s="26">
        <v>120.4</v>
      </c>
      <c r="E5" s="26">
        <v>39.673000000000002</v>
      </c>
      <c r="F5" s="26">
        <v>80.727000000000004</v>
      </c>
      <c r="G5" s="26">
        <v>0</v>
      </c>
      <c r="H5" s="26">
        <v>80.727000000000004</v>
      </c>
      <c r="I5" s="26">
        <v>0</v>
      </c>
      <c r="J5" s="26">
        <v>120.4</v>
      </c>
      <c r="K5" s="26">
        <v>39.673000000000002</v>
      </c>
      <c r="L5" s="26">
        <v>80.727000000000004</v>
      </c>
      <c r="M5" s="26">
        <v>0</v>
      </c>
      <c r="N5" s="26">
        <v>80.727000000000004</v>
      </c>
      <c r="O5" s="26">
        <v>0</v>
      </c>
      <c r="P5" s="26" t="s">
        <v>26</v>
      </c>
      <c r="Q5" s="26" t="s">
        <v>27</v>
      </c>
      <c r="R5" s="27" t="s">
        <v>28</v>
      </c>
      <c r="S5" s="26" t="s">
        <v>29</v>
      </c>
      <c r="T5" s="26">
        <v>8</v>
      </c>
      <c r="U5" s="26">
        <v>8</v>
      </c>
      <c r="V5" s="26">
        <v>39.673000000000002</v>
      </c>
      <c r="W5" s="28">
        <f>J5/D5</f>
        <v>1</v>
      </c>
      <c r="X5" s="26"/>
      <c r="Y5" s="26"/>
      <c r="Z5" s="26"/>
      <c r="AA5" s="26"/>
    </row>
    <row r="6" spans="1:27" s="2" customFormat="1" ht="37.5" x14ac:dyDescent="0.25">
      <c r="A6" s="25">
        <v>2</v>
      </c>
      <c r="B6" s="27" t="s">
        <v>30</v>
      </c>
      <c r="C6" s="27" t="s">
        <v>31</v>
      </c>
      <c r="D6" s="27">
        <v>250</v>
      </c>
      <c r="E6" s="27">
        <v>228.9761</v>
      </c>
      <c r="F6" s="27">
        <v>0</v>
      </c>
      <c r="G6" s="27">
        <v>1.0239</v>
      </c>
      <c r="H6" s="27">
        <v>20</v>
      </c>
      <c r="I6" s="27">
        <v>0</v>
      </c>
      <c r="J6" s="27">
        <v>250</v>
      </c>
      <c r="K6" s="27">
        <v>228.9761</v>
      </c>
      <c r="L6" s="27">
        <v>0</v>
      </c>
      <c r="M6" s="27">
        <v>1.0239</v>
      </c>
      <c r="N6" s="27">
        <v>20</v>
      </c>
      <c r="O6" s="27">
        <v>0</v>
      </c>
      <c r="P6" s="27" t="s">
        <v>32</v>
      </c>
      <c r="Q6" s="27" t="s">
        <v>33</v>
      </c>
      <c r="R6" s="27" t="s">
        <v>28</v>
      </c>
      <c r="S6" s="26" t="s">
        <v>29</v>
      </c>
      <c r="T6" s="27">
        <v>200</v>
      </c>
      <c r="U6" s="27">
        <v>76</v>
      </c>
      <c r="V6" s="27">
        <v>228.9761</v>
      </c>
      <c r="W6" s="28">
        <f>J6/D6</f>
        <v>1</v>
      </c>
      <c r="X6" s="26"/>
      <c r="Y6" s="27"/>
      <c r="Z6" s="27"/>
      <c r="AA6" s="27"/>
    </row>
    <row r="7" spans="1:27" s="2" customFormat="1" ht="37.5" x14ac:dyDescent="0.25">
      <c r="A7" s="25">
        <v>3</v>
      </c>
      <c r="B7" s="27" t="s">
        <v>34</v>
      </c>
      <c r="C7" s="27" t="s">
        <v>35</v>
      </c>
      <c r="D7" s="27">
        <v>323.89999999999998</v>
      </c>
      <c r="E7" s="27">
        <v>323.89999999999998</v>
      </c>
      <c r="F7" s="27">
        <v>0</v>
      </c>
      <c r="G7" s="27">
        <v>0</v>
      </c>
      <c r="H7" s="27">
        <v>0</v>
      </c>
      <c r="I7" s="27">
        <v>0</v>
      </c>
      <c r="J7" s="27">
        <v>323.89999999999998</v>
      </c>
      <c r="K7" s="27">
        <v>323.89999999999998</v>
      </c>
      <c r="L7" s="27">
        <v>0</v>
      </c>
      <c r="M7" s="27">
        <v>0</v>
      </c>
      <c r="N7" s="27">
        <v>0</v>
      </c>
      <c r="O7" s="27">
        <v>0</v>
      </c>
      <c r="P7" s="27" t="s">
        <v>36</v>
      </c>
      <c r="Q7" s="27" t="s">
        <v>33</v>
      </c>
      <c r="R7" s="27" t="s">
        <v>28</v>
      </c>
      <c r="S7" s="26" t="s">
        <v>29</v>
      </c>
      <c r="T7" s="27">
        <v>185</v>
      </c>
      <c r="U7" s="27">
        <v>185</v>
      </c>
      <c r="V7" s="27">
        <v>323.89999999999998</v>
      </c>
      <c r="W7" s="28">
        <f>J7/D7</f>
        <v>1</v>
      </c>
      <c r="X7" s="27"/>
      <c r="Y7" s="27"/>
      <c r="Z7" s="27"/>
      <c r="AA7" s="27"/>
    </row>
    <row r="8" spans="1:27" s="2" customFormat="1" ht="56.25" x14ac:dyDescent="0.25">
      <c r="A8" s="25">
        <v>4</v>
      </c>
      <c r="B8" s="27" t="s">
        <v>37</v>
      </c>
      <c r="C8" s="27" t="s">
        <v>38</v>
      </c>
      <c r="D8" s="27">
        <v>1879.5</v>
      </c>
      <c r="E8" s="27">
        <v>1879.5</v>
      </c>
      <c r="F8" s="27">
        <v>0</v>
      </c>
      <c r="G8" s="27">
        <v>0</v>
      </c>
      <c r="H8" s="27">
        <v>0</v>
      </c>
      <c r="I8" s="27">
        <v>0</v>
      </c>
      <c r="J8" s="27">
        <v>342.6</v>
      </c>
      <c r="K8" s="27">
        <v>342.6</v>
      </c>
      <c r="L8" s="27">
        <v>0</v>
      </c>
      <c r="M8" s="27">
        <v>0</v>
      </c>
      <c r="N8" s="27">
        <v>0</v>
      </c>
      <c r="O8" s="27">
        <v>0</v>
      </c>
      <c r="P8" s="27" t="s">
        <v>36</v>
      </c>
      <c r="Q8" s="27" t="s">
        <v>39</v>
      </c>
      <c r="R8" s="27" t="s">
        <v>28</v>
      </c>
      <c r="S8" s="26" t="s">
        <v>29</v>
      </c>
      <c r="T8" s="27">
        <v>570</v>
      </c>
      <c r="U8" s="27">
        <v>95</v>
      </c>
      <c r="V8" s="27">
        <v>342.6</v>
      </c>
      <c r="W8" s="28">
        <f>J8/D8</f>
        <v>0.18228252194732644</v>
      </c>
      <c r="X8" s="27"/>
      <c r="Y8" s="27"/>
      <c r="Z8" s="27"/>
      <c r="AA8" s="27"/>
    </row>
    <row r="9" spans="1:27" s="2" customFormat="1" ht="56.25" x14ac:dyDescent="0.25">
      <c r="A9" s="25">
        <v>5</v>
      </c>
      <c r="B9" s="27" t="s">
        <v>40</v>
      </c>
      <c r="C9" s="27" t="s">
        <v>41</v>
      </c>
      <c r="D9" s="27">
        <v>1731</v>
      </c>
      <c r="E9" s="27">
        <v>531</v>
      </c>
      <c r="F9" s="27">
        <v>1200</v>
      </c>
      <c r="G9" s="27">
        <v>0</v>
      </c>
      <c r="H9" s="27">
        <v>0</v>
      </c>
      <c r="I9" s="27">
        <v>0</v>
      </c>
      <c r="J9" s="27">
        <v>55</v>
      </c>
      <c r="K9" s="27">
        <v>55</v>
      </c>
      <c r="L9" s="27">
        <v>0</v>
      </c>
      <c r="M9" s="27">
        <v>0</v>
      </c>
      <c r="N9" s="27">
        <v>0</v>
      </c>
      <c r="O9" s="27">
        <v>0</v>
      </c>
      <c r="P9" s="27" t="s">
        <v>42</v>
      </c>
      <c r="Q9" s="27" t="s">
        <v>43</v>
      </c>
      <c r="R9" s="27" t="s">
        <v>28</v>
      </c>
      <c r="S9" s="26" t="s">
        <v>29</v>
      </c>
      <c r="T9" s="27">
        <v>100</v>
      </c>
      <c r="U9" s="27">
        <v>4</v>
      </c>
      <c r="V9" s="27">
        <v>55</v>
      </c>
      <c r="W9" s="28">
        <f>J9/D9</f>
        <v>3.1773541305603697E-2</v>
      </c>
      <c r="X9" s="27"/>
      <c r="Y9" s="27"/>
      <c r="Z9" s="27"/>
      <c r="AA9" s="27"/>
    </row>
    <row r="10" spans="1:27" s="2" customFormat="1" ht="131.25" x14ac:dyDescent="0.25">
      <c r="A10" s="25">
        <v>6</v>
      </c>
      <c r="B10" s="27" t="s">
        <v>44</v>
      </c>
      <c r="C10" s="27" t="s">
        <v>45</v>
      </c>
      <c r="D10" s="27">
        <v>1719</v>
      </c>
      <c r="E10" s="27">
        <v>679</v>
      </c>
      <c r="F10" s="27">
        <v>1040</v>
      </c>
      <c r="G10" s="27">
        <v>10</v>
      </c>
      <c r="H10" s="27">
        <v>0</v>
      </c>
      <c r="I10" s="27">
        <v>0</v>
      </c>
      <c r="J10" s="27">
        <v>702</v>
      </c>
      <c r="K10" s="27">
        <v>10</v>
      </c>
      <c r="L10" s="27">
        <v>692</v>
      </c>
      <c r="M10" s="27">
        <v>10</v>
      </c>
      <c r="N10" s="27">
        <v>0</v>
      </c>
      <c r="O10" s="27">
        <v>0</v>
      </c>
      <c r="P10" s="27" t="s">
        <v>46</v>
      </c>
      <c r="Q10" s="27" t="s">
        <v>47</v>
      </c>
      <c r="R10" s="27" t="s">
        <v>28</v>
      </c>
      <c r="S10" s="26" t="s">
        <v>29</v>
      </c>
      <c r="T10" s="27">
        <v>236</v>
      </c>
      <c r="U10" s="27">
        <v>101</v>
      </c>
      <c r="V10" s="27">
        <v>10</v>
      </c>
      <c r="W10" s="28">
        <f>J10/D10</f>
        <v>0.40837696335078533</v>
      </c>
      <c r="X10" s="27" t="s">
        <v>48</v>
      </c>
      <c r="Y10" s="27">
        <v>10</v>
      </c>
      <c r="Z10" s="27"/>
      <c r="AA10" s="27" t="s">
        <v>29</v>
      </c>
    </row>
    <row r="11" spans="1:27" s="2" customFormat="1" ht="93.75" x14ac:dyDescent="0.25">
      <c r="A11" s="25">
        <v>7</v>
      </c>
      <c r="B11" s="27" t="s">
        <v>49</v>
      </c>
      <c r="C11" s="27" t="s">
        <v>50</v>
      </c>
      <c r="D11" s="27">
        <v>1168</v>
      </c>
      <c r="E11" s="27">
        <v>709.6</v>
      </c>
      <c r="F11" s="27">
        <v>0</v>
      </c>
      <c r="G11" s="27">
        <v>0</v>
      </c>
      <c r="H11" s="27">
        <v>0</v>
      </c>
      <c r="I11" s="27">
        <v>458.4</v>
      </c>
      <c r="J11" s="27">
        <v>740</v>
      </c>
      <c r="K11" s="27">
        <v>282.3</v>
      </c>
      <c r="L11" s="27">
        <v>0</v>
      </c>
      <c r="M11" s="27">
        <v>0</v>
      </c>
      <c r="N11" s="27">
        <v>0</v>
      </c>
      <c r="O11" s="27">
        <v>458.3</v>
      </c>
      <c r="P11" s="27" t="s">
        <v>51</v>
      </c>
      <c r="Q11" s="27" t="s">
        <v>52</v>
      </c>
      <c r="R11" s="27" t="s">
        <v>28</v>
      </c>
      <c r="S11" s="26" t="s">
        <v>29</v>
      </c>
      <c r="T11" s="27">
        <v>208</v>
      </c>
      <c r="U11" s="27">
        <v>29</v>
      </c>
      <c r="V11" s="27">
        <v>282.3</v>
      </c>
      <c r="W11" s="28">
        <f>J11/D11</f>
        <v>0.63356164383561642</v>
      </c>
      <c r="X11" s="27"/>
      <c r="Y11" s="27"/>
      <c r="Z11" s="27"/>
      <c r="AA11" s="27"/>
    </row>
    <row r="12" spans="1:27" s="2" customFormat="1" ht="75" x14ac:dyDescent="0.25">
      <c r="A12" s="25">
        <v>8</v>
      </c>
      <c r="B12" s="27" t="s">
        <v>53</v>
      </c>
      <c r="C12" s="27" t="s">
        <v>54</v>
      </c>
      <c r="D12" s="27">
        <v>662.78</v>
      </c>
      <c r="E12" s="27">
        <v>662.78</v>
      </c>
      <c r="F12" s="27">
        <v>0</v>
      </c>
      <c r="G12" s="27">
        <v>0</v>
      </c>
      <c r="H12" s="27">
        <v>0</v>
      </c>
      <c r="I12" s="27">
        <v>0</v>
      </c>
      <c r="J12" s="27">
        <v>365</v>
      </c>
      <c r="K12" s="27">
        <v>365</v>
      </c>
      <c r="L12" s="27">
        <v>0</v>
      </c>
      <c r="M12" s="27">
        <v>0</v>
      </c>
      <c r="N12" s="27">
        <v>0</v>
      </c>
      <c r="O12" s="27">
        <v>0</v>
      </c>
      <c r="P12" s="27" t="s">
        <v>55</v>
      </c>
      <c r="Q12" s="27" t="s">
        <v>56</v>
      </c>
      <c r="R12" s="27" t="s">
        <v>28</v>
      </c>
      <c r="S12" s="26" t="s">
        <v>29</v>
      </c>
      <c r="T12" s="27">
        <v>150</v>
      </c>
      <c r="U12" s="27">
        <v>20</v>
      </c>
      <c r="V12" s="27">
        <v>365</v>
      </c>
      <c r="W12" s="28">
        <f>J12/D12</f>
        <v>0.55071064304897555</v>
      </c>
      <c r="X12" s="27"/>
      <c r="Y12" s="27"/>
      <c r="Z12" s="27"/>
      <c r="AA12" s="27"/>
    </row>
    <row r="13" spans="1:27" s="2" customFormat="1" ht="75" x14ac:dyDescent="0.25">
      <c r="A13" s="25">
        <v>9</v>
      </c>
      <c r="B13" s="27" t="s">
        <v>57</v>
      </c>
      <c r="C13" s="27" t="s">
        <v>58</v>
      </c>
      <c r="D13" s="27">
        <v>347.2</v>
      </c>
      <c r="E13" s="27">
        <v>287.2</v>
      </c>
      <c r="F13" s="27">
        <v>60</v>
      </c>
      <c r="G13" s="27">
        <v>0</v>
      </c>
      <c r="H13" s="27">
        <v>20</v>
      </c>
      <c r="I13" s="27">
        <v>0</v>
      </c>
      <c r="J13" s="27">
        <v>271.39999999999998</v>
      </c>
      <c r="K13" s="27">
        <v>211.4</v>
      </c>
      <c r="L13" s="27">
        <v>60</v>
      </c>
      <c r="M13" s="27">
        <v>0</v>
      </c>
      <c r="N13" s="27">
        <v>20</v>
      </c>
      <c r="O13" s="27">
        <v>0</v>
      </c>
      <c r="P13" s="27" t="s">
        <v>55</v>
      </c>
      <c r="Q13" s="27" t="s">
        <v>59</v>
      </c>
      <c r="R13" s="27" t="s">
        <v>28</v>
      </c>
      <c r="S13" s="26" t="s">
        <v>29</v>
      </c>
      <c r="T13" s="27">
        <v>130</v>
      </c>
      <c r="U13" s="27">
        <v>73</v>
      </c>
      <c r="V13" s="27">
        <v>211.4</v>
      </c>
      <c r="W13" s="28">
        <f>J13/D13</f>
        <v>0.78168202764976957</v>
      </c>
      <c r="X13" s="27" t="s">
        <v>60</v>
      </c>
      <c r="Y13" s="27">
        <v>20</v>
      </c>
      <c r="Z13" s="27"/>
      <c r="AA13" s="27" t="s">
        <v>61</v>
      </c>
    </row>
    <row r="14" spans="1:27" s="2" customFormat="1" ht="56.25" x14ac:dyDescent="0.25">
      <c r="A14" s="25">
        <v>10</v>
      </c>
      <c r="B14" s="27" t="s">
        <v>62</v>
      </c>
      <c r="C14" s="27" t="s">
        <v>63</v>
      </c>
      <c r="D14" s="27">
        <v>108</v>
      </c>
      <c r="E14" s="27">
        <v>58</v>
      </c>
      <c r="F14" s="27">
        <v>50</v>
      </c>
      <c r="G14" s="27">
        <v>0</v>
      </c>
      <c r="H14" s="27">
        <v>0</v>
      </c>
      <c r="I14" s="27">
        <v>0</v>
      </c>
      <c r="J14" s="27">
        <v>108</v>
      </c>
      <c r="K14" s="27">
        <v>58</v>
      </c>
      <c r="L14" s="27">
        <v>50</v>
      </c>
      <c r="M14" s="27">
        <v>0</v>
      </c>
      <c r="N14" s="27">
        <v>0</v>
      </c>
      <c r="O14" s="27">
        <v>0</v>
      </c>
      <c r="P14" s="27" t="s">
        <v>64</v>
      </c>
      <c r="Q14" s="27" t="s">
        <v>65</v>
      </c>
      <c r="R14" s="27" t="s">
        <v>28</v>
      </c>
      <c r="S14" s="26" t="s">
        <v>29</v>
      </c>
      <c r="T14" s="27">
        <v>45</v>
      </c>
      <c r="U14" s="27">
        <v>35</v>
      </c>
      <c r="V14" s="27">
        <v>58</v>
      </c>
      <c r="W14" s="28">
        <f>J14/D14</f>
        <v>1</v>
      </c>
      <c r="X14" s="27"/>
      <c r="Y14" s="27"/>
      <c r="Z14" s="27"/>
      <c r="AA14" s="27"/>
    </row>
    <row r="15" spans="1:27" s="2" customFormat="1" ht="112.5" x14ac:dyDescent="0.25">
      <c r="A15" s="25">
        <v>11</v>
      </c>
      <c r="B15" s="27" t="s">
        <v>66</v>
      </c>
      <c r="C15" s="27" t="s">
        <v>67</v>
      </c>
      <c r="D15" s="27">
        <v>215</v>
      </c>
      <c r="E15" s="27">
        <v>165</v>
      </c>
      <c r="F15" s="27">
        <v>50</v>
      </c>
      <c r="G15" s="27">
        <v>0</v>
      </c>
      <c r="H15" s="27">
        <v>50</v>
      </c>
      <c r="I15" s="27">
        <v>0</v>
      </c>
      <c r="J15" s="27">
        <v>160</v>
      </c>
      <c r="K15" s="27">
        <v>130.4</v>
      </c>
      <c r="L15" s="27">
        <v>29.6</v>
      </c>
      <c r="M15" s="27">
        <v>0</v>
      </c>
      <c r="N15" s="27">
        <v>50</v>
      </c>
      <c r="O15" s="27">
        <v>0</v>
      </c>
      <c r="P15" s="27" t="s">
        <v>68</v>
      </c>
      <c r="Q15" s="27" t="s">
        <v>27</v>
      </c>
      <c r="R15" s="27" t="s">
        <v>28</v>
      </c>
      <c r="S15" s="26" t="s">
        <v>29</v>
      </c>
      <c r="T15" s="27">
        <v>25</v>
      </c>
      <c r="U15" s="27">
        <v>50</v>
      </c>
      <c r="V15" s="27">
        <v>130.4</v>
      </c>
      <c r="W15" s="28">
        <f>J15/D15</f>
        <v>0.7441860465116279</v>
      </c>
      <c r="X15" s="27" t="s">
        <v>69</v>
      </c>
      <c r="Y15" s="27">
        <v>50</v>
      </c>
      <c r="Z15" s="27"/>
      <c r="AA15" s="27" t="s">
        <v>70</v>
      </c>
    </row>
    <row r="16" spans="1:27" s="2" customFormat="1" ht="56.25" x14ac:dyDescent="0.25">
      <c r="A16" s="25">
        <v>12</v>
      </c>
      <c r="B16" s="27" t="s">
        <v>71</v>
      </c>
      <c r="C16" s="27" t="s">
        <v>72</v>
      </c>
      <c r="D16" s="27">
        <v>70</v>
      </c>
      <c r="E16" s="27">
        <v>35</v>
      </c>
      <c r="F16" s="27">
        <v>35</v>
      </c>
      <c r="G16" s="27">
        <v>0</v>
      </c>
      <c r="H16" s="27">
        <v>0</v>
      </c>
      <c r="I16" s="27">
        <v>0</v>
      </c>
      <c r="J16" s="27">
        <v>74.5</v>
      </c>
      <c r="K16" s="27">
        <v>47.1</v>
      </c>
      <c r="L16" s="27">
        <v>27.4</v>
      </c>
      <c r="M16" s="27">
        <v>2.2000000000000002</v>
      </c>
      <c r="N16" s="27">
        <v>0</v>
      </c>
      <c r="O16" s="27">
        <v>0</v>
      </c>
      <c r="P16" s="27" t="s">
        <v>73</v>
      </c>
      <c r="Q16" s="27" t="s">
        <v>74</v>
      </c>
      <c r="R16" s="27" t="s">
        <v>28</v>
      </c>
      <c r="S16" s="26" t="s">
        <v>29</v>
      </c>
      <c r="T16" s="27">
        <v>20</v>
      </c>
      <c r="U16" s="27">
        <v>20</v>
      </c>
      <c r="V16" s="27">
        <v>47.1</v>
      </c>
      <c r="W16" s="28">
        <f>J16/D16</f>
        <v>1.0642857142857143</v>
      </c>
      <c r="X16" s="27"/>
      <c r="Y16" s="27"/>
      <c r="Z16" s="27"/>
      <c r="AA16" s="27"/>
    </row>
    <row r="17" spans="1:27" s="2" customFormat="1" ht="56.25" x14ac:dyDescent="0.25">
      <c r="A17" s="25">
        <v>13</v>
      </c>
      <c r="B17" s="27" t="s">
        <v>34</v>
      </c>
      <c r="C17" s="27" t="s">
        <v>75</v>
      </c>
      <c r="D17" s="27">
        <v>4100</v>
      </c>
      <c r="E17" s="27">
        <v>1025</v>
      </c>
      <c r="F17" s="27">
        <v>3075</v>
      </c>
      <c r="G17" s="27">
        <v>0</v>
      </c>
      <c r="H17" s="27">
        <v>0</v>
      </c>
      <c r="I17" s="27">
        <v>0</v>
      </c>
      <c r="J17" s="27">
        <v>0.4</v>
      </c>
      <c r="K17" s="27">
        <v>0.4</v>
      </c>
      <c r="L17" s="27">
        <v>0</v>
      </c>
      <c r="M17" s="27">
        <v>0</v>
      </c>
      <c r="N17" s="27">
        <v>0</v>
      </c>
      <c r="O17" s="27">
        <v>0</v>
      </c>
      <c r="P17" s="27" t="s">
        <v>46</v>
      </c>
      <c r="Q17" s="27" t="s">
        <v>43</v>
      </c>
      <c r="R17" s="27" t="s">
        <v>28</v>
      </c>
      <c r="S17" s="26" t="s">
        <v>29</v>
      </c>
      <c r="T17" s="27">
        <v>454</v>
      </c>
      <c r="U17" s="27">
        <v>0</v>
      </c>
      <c r="V17" s="27">
        <v>0.4</v>
      </c>
      <c r="W17" s="28">
        <f>J17/D17</f>
        <v>9.7560975609756103E-5</v>
      </c>
      <c r="X17" s="27"/>
      <c r="Y17" s="27"/>
      <c r="Z17" s="27"/>
      <c r="AA17" s="27"/>
    </row>
    <row r="18" spans="1:27" s="2" customFormat="1" ht="56.25" x14ac:dyDescent="0.25">
      <c r="A18" s="25">
        <v>14</v>
      </c>
      <c r="B18" s="27" t="s">
        <v>76</v>
      </c>
      <c r="C18" s="27" t="s">
        <v>77</v>
      </c>
      <c r="D18" s="27">
        <v>1608.6</v>
      </c>
      <c r="E18" s="27">
        <v>326.60000000000002</v>
      </c>
      <c r="F18" s="27">
        <v>1282</v>
      </c>
      <c r="G18" s="27">
        <v>0</v>
      </c>
      <c r="H18" s="27">
        <v>1282</v>
      </c>
      <c r="I18" s="27">
        <v>0</v>
      </c>
      <c r="J18" s="27">
        <v>417.3</v>
      </c>
      <c r="K18" s="27">
        <v>159</v>
      </c>
      <c r="L18" s="27">
        <v>258.3</v>
      </c>
      <c r="M18" s="27">
        <v>0</v>
      </c>
      <c r="N18" s="27">
        <v>258.3</v>
      </c>
      <c r="O18" s="27">
        <v>0</v>
      </c>
      <c r="P18" s="27" t="s">
        <v>68</v>
      </c>
      <c r="Q18" s="27" t="s">
        <v>33</v>
      </c>
      <c r="R18" s="27" t="s">
        <v>28</v>
      </c>
      <c r="S18" s="26" t="s">
        <v>29</v>
      </c>
      <c r="T18" s="27">
        <v>172</v>
      </c>
      <c r="U18" s="27">
        <v>0</v>
      </c>
      <c r="V18" s="27">
        <v>159</v>
      </c>
      <c r="W18" s="28">
        <f>J18/D18</f>
        <v>0.25941812756434168</v>
      </c>
      <c r="X18" s="27" t="s">
        <v>78</v>
      </c>
      <c r="Y18" s="27">
        <v>1282</v>
      </c>
      <c r="Z18" s="27"/>
      <c r="AA18" s="27" t="s">
        <v>79</v>
      </c>
    </row>
    <row r="19" spans="1:27" s="2" customFormat="1" ht="56.25" x14ac:dyDescent="0.25">
      <c r="A19" s="25">
        <v>15</v>
      </c>
      <c r="B19" s="27" t="s">
        <v>80</v>
      </c>
      <c r="C19" s="27" t="s">
        <v>81</v>
      </c>
      <c r="D19" s="29">
        <v>209</v>
      </c>
      <c r="E19" s="29">
        <v>209</v>
      </c>
      <c r="F19" s="29">
        <v>0</v>
      </c>
      <c r="G19" s="29">
        <v>0</v>
      </c>
      <c r="H19" s="29">
        <v>0</v>
      </c>
      <c r="I19" s="29">
        <v>0</v>
      </c>
      <c r="J19" s="29">
        <v>50</v>
      </c>
      <c r="K19" s="29">
        <v>50</v>
      </c>
      <c r="L19" s="29">
        <v>0</v>
      </c>
      <c r="M19" s="29">
        <v>0</v>
      </c>
      <c r="N19" s="29">
        <v>0</v>
      </c>
      <c r="O19" s="29">
        <v>0</v>
      </c>
      <c r="P19" s="27" t="s">
        <v>82</v>
      </c>
      <c r="Q19" s="29" t="s">
        <v>83</v>
      </c>
      <c r="R19" s="27" t="s">
        <v>28</v>
      </c>
      <c r="S19" s="26" t="s">
        <v>29</v>
      </c>
      <c r="T19" s="27">
        <v>60</v>
      </c>
      <c r="U19" s="27">
        <v>0</v>
      </c>
      <c r="V19" s="29">
        <v>50</v>
      </c>
      <c r="W19" s="28">
        <f>J19/D19</f>
        <v>0.23923444976076555</v>
      </c>
      <c r="X19" s="30"/>
      <c r="Y19" s="30"/>
      <c r="Z19" s="30"/>
      <c r="AA19" s="30"/>
    </row>
    <row r="20" spans="1:27" s="2" customFormat="1" ht="112.5" x14ac:dyDescent="0.25">
      <c r="A20" s="25">
        <v>16</v>
      </c>
      <c r="B20" s="27" t="s">
        <v>84</v>
      </c>
      <c r="C20" s="27" t="s">
        <v>85</v>
      </c>
      <c r="D20" s="29">
        <v>1387</v>
      </c>
      <c r="E20" s="29">
        <v>298.8</v>
      </c>
      <c r="F20" s="29">
        <v>1088.2</v>
      </c>
      <c r="G20" s="29">
        <v>0</v>
      </c>
      <c r="H20" s="29">
        <v>500</v>
      </c>
      <c r="I20" s="29">
        <v>0</v>
      </c>
      <c r="J20" s="29">
        <v>22</v>
      </c>
      <c r="K20" s="29">
        <v>22</v>
      </c>
      <c r="L20" s="29">
        <v>0</v>
      </c>
      <c r="M20" s="29">
        <v>0</v>
      </c>
      <c r="N20" s="29">
        <v>0</v>
      </c>
      <c r="O20" s="29">
        <v>0</v>
      </c>
      <c r="P20" s="27" t="s">
        <v>42</v>
      </c>
      <c r="Q20" s="29" t="s">
        <v>86</v>
      </c>
      <c r="R20" s="27" t="s">
        <v>28</v>
      </c>
      <c r="S20" s="26" t="s">
        <v>29</v>
      </c>
      <c r="T20" s="27">
        <v>34</v>
      </c>
      <c r="U20" s="27">
        <v>0</v>
      </c>
      <c r="V20" s="29">
        <v>22</v>
      </c>
      <c r="W20" s="28">
        <f>J20/D20</f>
        <v>1.5861571737563085E-2</v>
      </c>
      <c r="X20" s="27"/>
      <c r="Y20" s="27"/>
      <c r="Z20" s="27"/>
      <c r="AA20" s="27"/>
    </row>
    <row r="21" spans="1:27" s="2" customFormat="1" ht="112.5" x14ac:dyDescent="0.25">
      <c r="A21" s="25">
        <v>17</v>
      </c>
      <c r="B21" s="27" t="s">
        <v>87</v>
      </c>
      <c r="C21" s="27" t="s">
        <v>88</v>
      </c>
      <c r="D21" s="29">
        <f>SUM(E21:F21)</f>
        <v>662.36</v>
      </c>
      <c r="E21" s="29">
        <v>265.75</v>
      </c>
      <c r="F21" s="29">
        <v>396.61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7" t="s">
        <v>68</v>
      </c>
      <c r="Q21" s="31" t="s">
        <v>83</v>
      </c>
      <c r="R21" s="27" t="s">
        <v>28</v>
      </c>
      <c r="S21" s="26" t="s">
        <v>29</v>
      </c>
      <c r="T21" s="27">
        <v>126</v>
      </c>
      <c r="U21" s="27">
        <v>0</v>
      </c>
      <c r="V21" s="29">
        <v>0</v>
      </c>
      <c r="W21" s="28">
        <f>J21/D21</f>
        <v>0</v>
      </c>
      <c r="X21" s="27"/>
      <c r="Y21" s="27"/>
      <c r="Z21" s="27"/>
      <c r="AA21" s="27"/>
    </row>
    <row r="22" spans="1:27" s="2" customFormat="1" ht="56.25" x14ac:dyDescent="0.25">
      <c r="A22" s="25">
        <v>18</v>
      </c>
      <c r="B22" s="27" t="s">
        <v>89</v>
      </c>
      <c r="C22" s="27" t="s">
        <v>90</v>
      </c>
      <c r="D22" s="27">
        <v>1349.7</v>
      </c>
      <c r="E22" s="27">
        <v>1349.7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 t="s">
        <v>91</v>
      </c>
      <c r="Q22" s="27" t="s">
        <v>92</v>
      </c>
      <c r="R22" s="27" t="s">
        <v>28</v>
      </c>
      <c r="S22" s="26" t="s">
        <v>29</v>
      </c>
      <c r="T22" s="27">
        <v>157</v>
      </c>
      <c r="U22" s="27">
        <v>1</v>
      </c>
      <c r="V22" s="27">
        <v>0</v>
      </c>
      <c r="W22" s="28">
        <f>J22/D22</f>
        <v>0</v>
      </c>
      <c r="X22" s="27"/>
      <c r="Y22" s="27"/>
      <c r="Z22" s="27"/>
      <c r="AA22" s="27"/>
    </row>
    <row r="23" spans="1:27" s="2" customFormat="1" ht="56.25" x14ac:dyDescent="0.25">
      <c r="A23" s="25">
        <v>19</v>
      </c>
      <c r="B23" s="27" t="s">
        <v>93</v>
      </c>
      <c r="C23" s="27" t="s">
        <v>94</v>
      </c>
      <c r="D23" s="27">
        <v>1118</v>
      </c>
      <c r="E23" s="27">
        <v>1118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 t="s">
        <v>95</v>
      </c>
      <c r="Q23" s="27" t="s">
        <v>96</v>
      </c>
      <c r="R23" s="27" t="s">
        <v>28</v>
      </c>
      <c r="S23" s="26" t="s">
        <v>29</v>
      </c>
      <c r="T23" s="27">
        <v>101</v>
      </c>
      <c r="U23" s="27">
        <v>1</v>
      </c>
      <c r="V23" s="27">
        <v>0</v>
      </c>
      <c r="W23" s="28">
        <f>J23/D23</f>
        <v>0</v>
      </c>
      <c r="X23" s="27"/>
      <c r="Y23" s="27"/>
      <c r="Z23" s="27"/>
      <c r="AA23" s="27"/>
    </row>
    <row r="24" spans="1:27" s="2" customFormat="1" ht="37.5" x14ac:dyDescent="0.25">
      <c r="A24" s="25">
        <v>20</v>
      </c>
      <c r="B24" s="27" t="s">
        <v>97</v>
      </c>
      <c r="C24" s="27" t="s">
        <v>98</v>
      </c>
      <c r="D24" s="27">
        <v>350</v>
      </c>
      <c r="E24" s="27">
        <v>350</v>
      </c>
      <c r="F24" s="27">
        <v>0</v>
      </c>
      <c r="G24" s="27">
        <v>0</v>
      </c>
      <c r="H24" s="27">
        <v>0</v>
      </c>
      <c r="I24" s="27">
        <v>0</v>
      </c>
      <c r="J24" s="27">
        <v>19.5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 t="s">
        <v>99</v>
      </c>
      <c r="Q24" s="27" t="s">
        <v>100</v>
      </c>
      <c r="R24" s="27" t="s">
        <v>28</v>
      </c>
      <c r="S24" s="26" t="s">
        <v>29</v>
      </c>
      <c r="T24" s="27">
        <v>101</v>
      </c>
      <c r="U24" s="27">
        <v>1</v>
      </c>
      <c r="V24" s="27">
        <v>0</v>
      </c>
      <c r="W24" s="28">
        <f>J24/D24</f>
        <v>5.5714285714285716E-2</v>
      </c>
      <c r="X24" s="27"/>
      <c r="Y24" s="27"/>
      <c r="Z24" s="27"/>
      <c r="AA24" s="27"/>
    </row>
    <row r="25" spans="1:27" s="2" customFormat="1" ht="37.5" x14ac:dyDescent="0.25">
      <c r="A25" s="25">
        <v>21</v>
      </c>
      <c r="B25" s="27" t="s">
        <v>101</v>
      </c>
      <c r="C25" s="27" t="s">
        <v>102</v>
      </c>
      <c r="D25" s="27">
        <v>275</v>
      </c>
      <c r="E25" s="27">
        <v>275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 t="s">
        <v>103</v>
      </c>
      <c r="Q25" s="27" t="s">
        <v>96</v>
      </c>
      <c r="R25" s="27" t="s">
        <v>28</v>
      </c>
      <c r="S25" s="26" t="s">
        <v>29</v>
      </c>
      <c r="T25" s="27">
        <v>101</v>
      </c>
      <c r="U25" s="27">
        <v>1</v>
      </c>
      <c r="V25" s="27">
        <v>0</v>
      </c>
      <c r="W25" s="28">
        <f>J25/D25</f>
        <v>0</v>
      </c>
      <c r="X25" s="27"/>
      <c r="Y25" s="27"/>
      <c r="Z25" s="27"/>
      <c r="AA25" s="27"/>
    </row>
    <row r="26" spans="1:27" s="2" customFormat="1" ht="37.5" x14ac:dyDescent="0.25">
      <c r="A26" s="25">
        <v>22</v>
      </c>
      <c r="B26" s="27" t="s">
        <v>104</v>
      </c>
      <c r="C26" s="27" t="s">
        <v>105</v>
      </c>
      <c r="D26" s="27">
        <v>2669</v>
      </c>
      <c r="E26" s="27">
        <v>907</v>
      </c>
      <c r="F26" s="27">
        <v>1762</v>
      </c>
      <c r="G26" s="27">
        <v>0</v>
      </c>
      <c r="H26" s="27">
        <v>0</v>
      </c>
      <c r="I26" s="27">
        <v>0</v>
      </c>
      <c r="J26" s="27">
        <v>1928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 t="s">
        <v>106</v>
      </c>
      <c r="Q26" s="27" t="s">
        <v>107</v>
      </c>
      <c r="R26" s="27" t="s">
        <v>108</v>
      </c>
      <c r="S26" s="27" t="s">
        <v>109</v>
      </c>
      <c r="T26" s="27">
        <v>160</v>
      </c>
      <c r="U26" s="27">
        <v>133</v>
      </c>
      <c r="V26" s="27">
        <v>0</v>
      </c>
      <c r="W26" s="28">
        <f>J26/D26</f>
        <v>0.72236792806294492</v>
      </c>
      <c r="X26" s="27"/>
      <c r="Y26" s="27"/>
      <c r="Z26" s="27"/>
      <c r="AA26" s="27"/>
    </row>
    <row r="27" spans="1:27" s="2" customFormat="1" ht="37.5" x14ac:dyDescent="0.25">
      <c r="A27" s="25">
        <v>23</v>
      </c>
      <c r="B27" s="27" t="s">
        <v>110</v>
      </c>
      <c r="C27" s="27" t="s">
        <v>111</v>
      </c>
      <c r="D27" s="27">
        <v>2400</v>
      </c>
      <c r="E27" s="27">
        <v>2400</v>
      </c>
      <c r="F27" s="27">
        <v>0</v>
      </c>
      <c r="G27" s="27">
        <v>0</v>
      </c>
      <c r="H27" s="27">
        <v>0</v>
      </c>
      <c r="I27" s="27">
        <v>0</v>
      </c>
      <c r="J27" s="27">
        <v>2200.3000000000002</v>
      </c>
      <c r="K27" s="27">
        <v>2200.3000000000002</v>
      </c>
      <c r="L27" s="27">
        <v>0</v>
      </c>
      <c r="M27" s="27">
        <v>0</v>
      </c>
      <c r="N27" s="27">
        <v>0</v>
      </c>
      <c r="O27" s="27">
        <v>0</v>
      </c>
      <c r="P27" s="27" t="s">
        <v>112</v>
      </c>
      <c r="Q27" s="27" t="s">
        <v>27</v>
      </c>
      <c r="R27" s="27" t="s">
        <v>108</v>
      </c>
      <c r="S27" s="27" t="s">
        <v>109</v>
      </c>
      <c r="T27" s="27">
        <v>150</v>
      </c>
      <c r="U27" s="27">
        <v>100</v>
      </c>
      <c r="V27" s="27">
        <v>2200.3000000000002</v>
      </c>
      <c r="W27" s="28">
        <f>J27/D27</f>
        <v>0.91679166666666678</v>
      </c>
      <c r="X27" s="27"/>
      <c r="Y27" s="27"/>
      <c r="Z27" s="27"/>
      <c r="AA27" s="27"/>
    </row>
    <row r="28" spans="1:27" s="2" customFormat="1" ht="37.5" x14ac:dyDescent="0.25">
      <c r="A28" s="25">
        <v>24</v>
      </c>
      <c r="B28" s="27" t="s">
        <v>113</v>
      </c>
      <c r="C28" s="27" t="s">
        <v>114</v>
      </c>
      <c r="D28" s="32">
        <v>632.5</v>
      </c>
      <c r="E28" s="32">
        <v>632.5</v>
      </c>
      <c r="F28" s="32">
        <v>0</v>
      </c>
      <c r="G28" s="32">
        <v>0</v>
      </c>
      <c r="H28" s="32">
        <v>0</v>
      </c>
      <c r="I28" s="32">
        <v>0</v>
      </c>
      <c r="J28" s="32">
        <v>10</v>
      </c>
      <c r="K28" s="32">
        <v>10</v>
      </c>
      <c r="L28" s="32">
        <v>0</v>
      </c>
      <c r="M28" s="32">
        <v>0</v>
      </c>
      <c r="N28" s="32">
        <v>0</v>
      </c>
      <c r="O28" s="32">
        <v>0</v>
      </c>
      <c r="P28" s="27" t="s">
        <v>112</v>
      </c>
      <c r="Q28" s="27" t="s">
        <v>96</v>
      </c>
      <c r="R28" s="27" t="s">
        <v>108</v>
      </c>
      <c r="S28" s="27" t="s">
        <v>109</v>
      </c>
      <c r="T28" s="27">
        <v>41</v>
      </c>
      <c r="U28" s="27">
        <v>0</v>
      </c>
      <c r="V28" s="32">
        <v>10</v>
      </c>
      <c r="W28" s="28">
        <f>J28/D28</f>
        <v>1.5810276679841896E-2</v>
      </c>
      <c r="X28" s="27"/>
      <c r="Y28" s="27"/>
      <c r="Z28" s="27"/>
      <c r="AA28" s="27"/>
    </row>
    <row r="29" spans="1:27" s="2" customFormat="1" ht="75" x14ac:dyDescent="0.25">
      <c r="A29" s="25">
        <v>25</v>
      </c>
      <c r="B29" s="27" t="s">
        <v>115</v>
      </c>
      <c r="C29" s="27" t="s">
        <v>116</v>
      </c>
      <c r="D29" s="27">
        <v>577.6</v>
      </c>
      <c r="E29" s="27">
        <v>577.6</v>
      </c>
      <c r="F29" s="27">
        <v>0</v>
      </c>
      <c r="G29" s="27">
        <v>0</v>
      </c>
      <c r="H29" s="27">
        <v>0</v>
      </c>
      <c r="I29" s="27">
        <v>0</v>
      </c>
      <c r="J29" s="27">
        <v>577.6</v>
      </c>
      <c r="K29" s="27">
        <v>577.6</v>
      </c>
      <c r="L29" s="27">
        <v>0</v>
      </c>
      <c r="M29" s="27">
        <v>0</v>
      </c>
      <c r="N29" s="27">
        <v>0</v>
      </c>
      <c r="O29" s="27">
        <v>0</v>
      </c>
      <c r="P29" s="27" t="s">
        <v>117</v>
      </c>
      <c r="Q29" s="27" t="s">
        <v>118</v>
      </c>
      <c r="R29" s="27" t="s">
        <v>119</v>
      </c>
      <c r="S29" s="27" t="s">
        <v>120</v>
      </c>
      <c r="T29" s="27">
        <v>50</v>
      </c>
      <c r="U29" s="27">
        <v>35</v>
      </c>
      <c r="V29" s="27">
        <v>577.6</v>
      </c>
      <c r="W29" s="28">
        <f>J29/D29</f>
        <v>1</v>
      </c>
      <c r="X29" s="27"/>
      <c r="Y29" s="27"/>
      <c r="Z29" s="27"/>
      <c r="AA29" s="27"/>
    </row>
    <row r="30" spans="1:27" s="2" customFormat="1" ht="37.5" x14ac:dyDescent="0.25">
      <c r="A30" s="25">
        <v>26</v>
      </c>
      <c r="B30" s="27" t="s">
        <v>121</v>
      </c>
      <c r="C30" s="27" t="s">
        <v>122</v>
      </c>
      <c r="D30" s="27">
        <v>150</v>
      </c>
      <c r="E30" s="27">
        <v>150</v>
      </c>
      <c r="F30" s="27">
        <v>0</v>
      </c>
      <c r="G30" s="27">
        <v>0</v>
      </c>
      <c r="H30" s="27">
        <v>0</v>
      </c>
      <c r="I30" s="27">
        <v>0</v>
      </c>
      <c r="J30" s="27">
        <v>147</v>
      </c>
      <c r="K30" s="27">
        <v>147</v>
      </c>
      <c r="L30" s="27">
        <v>0</v>
      </c>
      <c r="M30" s="27">
        <v>0</v>
      </c>
      <c r="N30" s="27">
        <v>0</v>
      </c>
      <c r="O30" s="27">
        <v>0</v>
      </c>
      <c r="P30" s="27" t="s">
        <v>123</v>
      </c>
      <c r="Q30" s="27" t="s">
        <v>124</v>
      </c>
      <c r="R30" s="27" t="s">
        <v>119</v>
      </c>
      <c r="S30" s="27" t="s">
        <v>120</v>
      </c>
      <c r="T30" s="27">
        <v>50</v>
      </c>
      <c r="U30" s="27">
        <v>20</v>
      </c>
      <c r="V30" s="27">
        <v>147</v>
      </c>
      <c r="W30" s="28">
        <f>J30/D30</f>
        <v>0.98</v>
      </c>
      <c r="X30" s="27"/>
      <c r="Y30" s="27"/>
      <c r="Z30" s="27"/>
      <c r="AA30" s="27"/>
    </row>
    <row r="31" spans="1:27" s="2" customFormat="1" ht="56.25" x14ac:dyDescent="0.25">
      <c r="A31" s="25">
        <v>27</v>
      </c>
      <c r="B31" s="27" t="s">
        <v>125</v>
      </c>
      <c r="C31" s="27" t="s">
        <v>126</v>
      </c>
      <c r="D31" s="27">
        <v>360</v>
      </c>
      <c r="E31" s="27">
        <v>360</v>
      </c>
      <c r="F31" s="27">
        <v>0</v>
      </c>
      <c r="G31" s="27">
        <v>0</v>
      </c>
      <c r="H31" s="27">
        <v>0</v>
      </c>
      <c r="I31" s="27">
        <v>0</v>
      </c>
      <c r="J31" s="27">
        <v>200</v>
      </c>
      <c r="K31" s="27">
        <v>200</v>
      </c>
      <c r="L31" s="27">
        <v>0</v>
      </c>
      <c r="M31" s="27">
        <v>0</v>
      </c>
      <c r="N31" s="27">
        <v>0</v>
      </c>
      <c r="O31" s="27">
        <v>0</v>
      </c>
      <c r="P31" s="27" t="s">
        <v>99</v>
      </c>
      <c r="Q31" s="27" t="s">
        <v>127</v>
      </c>
      <c r="R31" s="27" t="s">
        <v>119</v>
      </c>
      <c r="S31" s="27" t="s">
        <v>120</v>
      </c>
      <c r="T31" s="27">
        <v>100</v>
      </c>
      <c r="U31" s="27">
        <v>40</v>
      </c>
      <c r="V31" s="27">
        <v>200</v>
      </c>
      <c r="W31" s="28">
        <f>J31/D31</f>
        <v>0.55555555555555558</v>
      </c>
      <c r="X31" s="27"/>
      <c r="Y31" s="27"/>
      <c r="Z31" s="27"/>
      <c r="AA31" s="27"/>
    </row>
    <row r="32" spans="1:27" s="2" customFormat="1" ht="56.25" x14ac:dyDescent="0.25">
      <c r="A32" s="25">
        <v>28</v>
      </c>
      <c r="B32" s="27" t="s">
        <v>128</v>
      </c>
      <c r="C32" s="27" t="s">
        <v>129</v>
      </c>
      <c r="D32" s="27">
        <v>11409</v>
      </c>
      <c r="E32" s="27">
        <v>3422.7</v>
      </c>
      <c r="F32" s="27">
        <v>7986.4</v>
      </c>
      <c r="G32" s="27">
        <v>0</v>
      </c>
      <c r="H32" s="27">
        <v>0</v>
      </c>
      <c r="I32" s="27">
        <v>0</v>
      </c>
      <c r="J32" s="27">
        <v>3023.6</v>
      </c>
      <c r="K32" s="27">
        <v>3023.6</v>
      </c>
      <c r="L32" s="27">
        <v>0</v>
      </c>
      <c r="M32" s="27">
        <v>0</v>
      </c>
      <c r="N32" s="27">
        <v>0</v>
      </c>
      <c r="O32" s="27">
        <v>0</v>
      </c>
      <c r="P32" s="27" t="s">
        <v>130</v>
      </c>
      <c r="Q32" s="27" t="s">
        <v>131</v>
      </c>
      <c r="R32" s="27" t="s">
        <v>132</v>
      </c>
      <c r="S32" s="27" t="s">
        <v>133</v>
      </c>
      <c r="T32" s="27">
        <v>2100</v>
      </c>
      <c r="U32" s="27">
        <v>130</v>
      </c>
      <c r="V32" s="27">
        <v>3023.6</v>
      </c>
      <c r="W32" s="28">
        <f>J32/D32</f>
        <v>0.26501884477167148</v>
      </c>
      <c r="X32" s="27"/>
      <c r="Y32" s="27"/>
      <c r="Z32" s="27"/>
      <c r="AA32" s="27"/>
    </row>
    <row r="33" spans="1:27" s="2" customFormat="1" ht="93.75" x14ac:dyDescent="0.25">
      <c r="A33" s="25">
        <v>29</v>
      </c>
      <c r="B33" s="27" t="s">
        <v>134</v>
      </c>
      <c r="C33" s="27" t="s">
        <v>135</v>
      </c>
      <c r="D33" s="27">
        <v>780</v>
      </c>
      <c r="E33" s="27">
        <v>780</v>
      </c>
      <c r="F33" s="27">
        <v>0</v>
      </c>
      <c r="G33" s="27">
        <v>0</v>
      </c>
      <c r="H33" s="27">
        <v>0</v>
      </c>
      <c r="I33" s="27">
        <v>0</v>
      </c>
      <c r="J33" s="27">
        <v>450</v>
      </c>
      <c r="K33" s="27">
        <v>450</v>
      </c>
      <c r="L33" s="27">
        <v>0</v>
      </c>
      <c r="M33" s="27">
        <v>0</v>
      </c>
      <c r="N33" s="27">
        <v>0</v>
      </c>
      <c r="O33" s="27">
        <v>0</v>
      </c>
      <c r="P33" s="27" t="s">
        <v>130</v>
      </c>
      <c r="Q33" s="27" t="s">
        <v>33</v>
      </c>
      <c r="R33" s="27" t="s">
        <v>132</v>
      </c>
      <c r="S33" s="27" t="s">
        <v>133</v>
      </c>
      <c r="T33" s="27">
        <v>65</v>
      </c>
      <c r="U33" s="27">
        <v>30</v>
      </c>
      <c r="V33" s="27">
        <v>450</v>
      </c>
      <c r="W33" s="28">
        <f>J33/D33</f>
        <v>0.57692307692307687</v>
      </c>
      <c r="X33" s="27"/>
      <c r="Y33" s="27"/>
      <c r="Z33" s="27"/>
      <c r="AA33" s="27"/>
    </row>
    <row r="34" spans="1:27" s="2" customFormat="1" ht="112.5" x14ac:dyDescent="0.25">
      <c r="A34" s="25">
        <v>30</v>
      </c>
      <c r="B34" s="27" t="s">
        <v>136</v>
      </c>
      <c r="C34" s="27" t="s">
        <v>137</v>
      </c>
      <c r="D34" s="27">
        <v>657.7</v>
      </c>
      <c r="E34" s="27">
        <v>657.7</v>
      </c>
      <c r="F34" s="27">
        <v>0</v>
      </c>
      <c r="G34" s="27">
        <v>0</v>
      </c>
      <c r="H34" s="27">
        <v>0</v>
      </c>
      <c r="I34" s="27">
        <v>0</v>
      </c>
      <c r="J34" s="27">
        <v>401.8</v>
      </c>
      <c r="K34" s="27">
        <v>401.8</v>
      </c>
      <c r="L34" s="27">
        <v>0</v>
      </c>
      <c r="M34" s="27">
        <v>0</v>
      </c>
      <c r="N34" s="27">
        <v>0</v>
      </c>
      <c r="O34" s="27">
        <v>0</v>
      </c>
      <c r="P34" s="27" t="s">
        <v>138</v>
      </c>
      <c r="Q34" s="27" t="s">
        <v>139</v>
      </c>
      <c r="R34" s="27" t="s">
        <v>132</v>
      </c>
      <c r="S34" s="27" t="s">
        <v>133</v>
      </c>
      <c r="T34" s="27">
        <v>127</v>
      </c>
      <c r="U34" s="27">
        <v>36</v>
      </c>
      <c r="V34" s="27">
        <v>401.8</v>
      </c>
      <c r="W34" s="28">
        <f>J34/D34</f>
        <v>0.61091683138208908</v>
      </c>
      <c r="X34" s="27" t="s">
        <v>140</v>
      </c>
      <c r="Y34" s="27">
        <v>62</v>
      </c>
      <c r="Z34" s="27"/>
      <c r="AA34" s="27" t="s">
        <v>141</v>
      </c>
    </row>
    <row r="35" spans="1:27" s="2" customFormat="1" ht="56.25" x14ac:dyDescent="0.25">
      <c r="A35" s="25">
        <v>31</v>
      </c>
      <c r="B35" s="27" t="s">
        <v>142</v>
      </c>
      <c r="C35" s="27" t="s">
        <v>143</v>
      </c>
      <c r="D35" s="27">
        <v>556.20000000000005</v>
      </c>
      <c r="E35" s="27">
        <v>0</v>
      </c>
      <c r="F35" s="27">
        <v>339.7</v>
      </c>
      <c r="G35" s="27">
        <v>0</v>
      </c>
      <c r="H35" s="27">
        <v>0</v>
      </c>
      <c r="I35" s="27">
        <v>216.5</v>
      </c>
      <c r="J35" s="27">
        <v>432.1</v>
      </c>
      <c r="K35" s="27">
        <v>0</v>
      </c>
      <c r="L35" s="27">
        <v>215.6</v>
      </c>
      <c r="M35" s="27">
        <v>0</v>
      </c>
      <c r="N35" s="27">
        <v>0</v>
      </c>
      <c r="O35" s="27">
        <v>216.5</v>
      </c>
      <c r="P35" s="27" t="s">
        <v>99</v>
      </c>
      <c r="Q35" s="27" t="s">
        <v>144</v>
      </c>
      <c r="R35" s="27" t="s">
        <v>132</v>
      </c>
      <c r="S35" s="27" t="s">
        <v>133</v>
      </c>
      <c r="T35" s="27">
        <v>196</v>
      </c>
      <c r="U35" s="27">
        <v>36</v>
      </c>
      <c r="V35" s="27">
        <v>0</v>
      </c>
      <c r="W35" s="28">
        <f>J35/D35</f>
        <v>0.77687882056814095</v>
      </c>
      <c r="X35" s="27"/>
      <c r="Y35" s="27"/>
      <c r="Z35" s="27"/>
      <c r="AA35" s="27"/>
    </row>
    <row r="36" spans="1:27" s="2" customFormat="1" ht="75" x14ac:dyDescent="0.25">
      <c r="A36" s="25">
        <v>32</v>
      </c>
      <c r="B36" s="27" t="s">
        <v>145</v>
      </c>
      <c r="C36" s="27" t="s">
        <v>146</v>
      </c>
      <c r="D36" s="27">
        <v>254.63</v>
      </c>
      <c r="E36" s="27">
        <v>254.63</v>
      </c>
      <c r="F36" s="27">
        <v>0</v>
      </c>
      <c r="G36" s="27">
        <v>0</v>
      </c>
      <c r="H36" s="27">
        <v>0</v>
      </c>
      <c r="I36" s="27">
        <v>0</v>
      </c>
      <c r="J36" s="27">
        <v>137.422</v>
      </c>
      <c r="K36" s="27">
        <v>137.422</v>
      </c>
      <c r="L36" s="27">
        <v>0</v>
      </c>
      <c r="M36" s="27">
        <v>0</v>
      </c>
      <c r="N36" s="27">
        <v>0</v>
      </c>
      <c r="O36" s="27">
        <v>0</v>
      </c>
      <c r="P36" s="27" t="s">
        <v>112</v>
      </c>
      <c r="Q36" s="27" t="s">
        <v>147</v>
      </c>
      <c r="R36" s="27" t="s">
        <v>132</v>
      </c>
      <c r="S36" s="27" t="s">
        <v>148</v>
      </c>
      <c r="T36" s="27">
        <v>146</v>
      </c>
      <c r="U36" s="27">
        <v>46</v>
      </c>
      <c r="V36" s="27">
        <v>137.422</v>
      </c>
      <c r="W36" s="28">
        <f>J36/D36</f>
        <v>0.53969288771943602</v>
      </c>
      <c r="X36" s="27" t="s">
        <v>149</v>
      </c>
      <c r="Y36" s="27">
        <v>41.2</v>
      </c>
      <c r="Z36" s="27"/>
      <c r="AA36" s="27" t="s">
        <v>150</v>
      </c>
    </row>
    <row r="37" spans="1:27" s="2" customFormat="1" ht="37.5" x14ac:dyDescent="0.25">
      <c r="A37" s="25">
        <v>33</v>
      </c>
      <c r="B37" s="27" t="s">
        <v>151</v>
      </c>
      <c r="C37" s="27" t="s">
        <v>152</v>
      </c>
      <c r="D37" s="27">
        <v>2438.3000000000002</v>
      </c>
      <c r="E37" s="27">
        <v>888.3</v>
      </c>
      <c r="F37" s="27">
        <v>1550</v>
      </c>
      <c r="G37" s="27">
        <v>0</v>
      </c>
      <c r="H37" s="27">
        <v>0</v>
      </c>
      <c r="I37" s="27">
        <v>0</v>
      </c>
      <c r="J37" s="27">
        <v>848.3</v>
      </c>
      <c r="K37" s="27">
        <v>848.3</v>
      </c>
      <c r="L37" s="27">
        <v>0</v>
      </c>
      <c r="M37" s="27">
        <v>0</v>
      </c>
      <c r="N37" s="27">
        <v>0</v>
      </c>
      <c r="O37" s="27">
        <v>0</v>
      </c>
      <c r="P37" s="27" t="s">
        <v>68</v>
      </c>
      <c r="Q37" s="27" t="s">
        <v>153</v>
      </c>
      <c r="R37" s="27" t="s">
        <v>132</v>
      </c>
      <c r="S37" s="27" t="s">
        <v>133</v>
      </c>
      <c r="T37" s="27">
        <v>115</v>
      </c>
      <c r="U37" s="27">
        <v>0</v>
      </c>
      <c r="V37" s="27">
        <v>848.3</v>
      </c>
      <c r="W37" s="28">
        <f>J37/D37</f>
        <v>0.34790632817946926</v>
      </c>
      <c r="X37" s="27"/>
      <c r="Y37" s="27"/>
      <c r="Z37" s="27"/>
      <c r="AA37" s="27"/>
    </row>
    <row r="38" spans="1:27" s="2" customFormat="1" ht="56.25" x14ac:dyDescent="0.25">
      <c r="A38" s="25">
        <v>34</v>
      </c>
      <c r="B38" s="27" t="s">
        <v>154</v>
      </c>
      <c r="C38" s="27" t="s">
        <v>155</v>
      </c>
      <c r="D38" s="27">
        <v>786.1</v>
      </c>
      <c r="E38" s="27">
        <v>300</v>
      </c>
      <c r="F38" s="27">
        <v>486.1</v>
      </c>
      <c r="G38" s="27">
        <v>0</v>
      </c>
      <c r="H38" s="27">
        <v>0</v>
      </c>
      <c r="I38" s="27">
        <v>0</v>
      </c>
      <c r="J38" s="27">
        <v>49.3</v>
      </c>
      <c r="K38" s="27">
        <v>0</v>
      </c>
      <c r="L38" s="27">
        <v>49.3</v>
      </c>
      <c r="M38" s="27">
        <v>0</v>
      </c>
      <c r="N38" s="27">
        <v>0</v>
      </c>
      <c r="O38" s="27">
        <v>0</v>
      </c>
      <c r="P38" s="27" t="s">
        <v>156</v>
      </c>
      <c r="Q38" s="27" t="s">
        <v>157</v>
      </c>
      <c r="R38" s="27" t="s">
        <v>132</v>
      </c>
      <c r="S38" s="27" t="s">
        <v>133</v>
      </c>
      <c r="T38" s="27">
        <v>115</v>
      </c>
      <c r="U38" s="27">
        <v>11</v>
      </c>
      <c r="V38" s="27">
        <v>0</v>
      </c>
      <c r="W38" s="28">
        <f>J38/D38</f>
        <v>6.2714667345121475E-2</v>
      </c>
      <c r="X38" s="27"/>
      <c r="Y38" s="27"/>
      <c r="Z38" s="27"/>
      <c r="AA38" s="27"/>
    </row>
    <row r="39" spans="1:27" s="2" customFormat="1" ht="56.25" x14ac:dyDescent="0.25">
      <c r="A39" s="25">
        <v>35</v>
      </c>
      <c r="B39" s="27" t="s">
        <v>158</v>
      </c>
      <c r="C39" s="27" t="s">
        <v>159</v>
      </c>
      <c r="D39" s="27">
        <v>255</v>
      </c>
      <c r="E39" s="27">
        <v>255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 t="s">
        <v>160</v>
      </c>
      <c r="Q39" s="27" t="s">
        <v>161</v>
      </c>
      <c r="R39" s="27" t="s">
        <v>132</v>
      </c>
      <c r="S39" s="27" t="s">
        <v>133</v>
      </c>
      <c r="T39" s="27">
        <v>126</v>
      </c>
      <c r="U39" s="27">
        <v>0</v>
      </c>
      <c r="V39" s="27">
        <v>0</v>
      </c>
      <c r="W39" s="28">
        <f>J39/D39</f>
        <v>0</v>
      </c>
      <c r="X39" s="27"/>
      <c r="Y39" s="27"/>
      <c r="Z39" s="27"/>
      <c r="AA39" s="27"/>
    </row>
    <row r="40" spans="1:27" s="2" customFormat="1" ht="37.5" x14ac:dyDescent="0.25">
      <c r="A40" s="25">
        <v>36</v>
      </c>
      <c r="B40" s="27" t="s">
        <v>162</v>
      </c>
      <c r="C40" s="27" t="s">
        <v>163</v>
      </c>
      <c r="D40" s="27">
        <v>327</v>
      </c>
      <c r="E40" s="27">
        <v>82.5</v>
      </c>
      <c r="F40" s="27">
        <v>244.5</v>
      </c>
      <c r="G40" s="27">
        <v>0</v>
      </c>
      <c r="H40" s="27">
        <v>0</v>
      </c>
      <c r="I40" s="27">
        <v>0</v>
      </c>
      <c r="J40" s="27">
        <v>11</v>
      </c>
      <c r="K40" s="27">
        <v>11</v>
      </c>
      <c r="L40" s="27">
        <v>0</v>
      </c>
      <c r="M40" s="27">
        <v>0</v>
      </c>
      <c r="N40" s="27">
        <v>0</v>
      </c>
      <c r="O40" s="27">
        <v>0</v>
      </c>
      <c r="P40" s="27" t="s">
        <v>46</v>
      </c>
      <c r="Q40" s="27" t="s">
        <v>59</v>
      </c>
      <c r="R40" s="27" t="s">
        <v>132</v>
      </c>
      <c r="S40" s="27" t="s">
        <v>133</v>
      </c>
      <c r="T40" s="27">
        <v>115</v>
      </c>
      <c r="U40" s="27">
        <v>0</v>
      </c>
      <c r="V40" s="27">
        <v>11</v>
      </c>
      <c r="W40" s="28">
        <f>J40/D40</f>
        <v>3.3639143730886847E-2</v>
      </c>
      <c r="X40" s="27"/>
      <c r="Y40" s="27"/>
      <c r="Z40" s="27"/>
      <c r="AA40" s="27"/>
    </row>
    <row r="41" spans="1:27" s="2" customFormat="1" ht="37.5" x14ac:dyDescent="0.25">
      <c r="A41" s="25">
        <v>37</v>
      </c>
      <c r="B41" s="27" t="s">
        <v>164</v>
      </c>
      <c r="C41" s="27" t="s">
        <v>165</v>
      </c>
      <c r="D41" s="27">
        <v>1423.3</v>
      </c>
      <c r="E41" s="27">
        <v>0</v>
      </c>
      <c r="F41" s="27">
        <v>1138.5999999999999</v>
      </c>
      <c r="G41" s="27">
        <v>284.7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 t="s">
        <v>166</v>
      </c>
      <c r="Q41" s="27" t="s">
        <v>83</v>
      </c>
      <c r="R41" s="27" t="s">
        <v>132</v>
      </c>
      <c r="S41" s="27" t="s">
        <v>133</v>
      </c>
      <c r="T41" s="27">
        <v>100</v>
      </c>
      <c r="U41" s="27">
        <v>0</v>
      </c>
      <c r="V41" s="27">
        <v>0</v>
      </c>
      <c r="W41" s="28">
        <f>J41/D41</f>
        <v>0</v>
      </c>
      <c r="X41" s="27"/>
      <c r="Y41" s="27"/>
      <c r="Z41" s="27"/>
      <c r="AA41" s="27"/>
    </row>
    <row r="42" spans="1:27" s="2" customFormat="1" ht="56.25" x14ac:dyDescent="0.25">
      <c r="A42" s="25">
        <v>38</v>
      </c>
      <c r="B42" s="27" t="s">
        <v>167</v>
      </c>
      <c r="C42" s="27" t="s">
        <v>168</v>
      </c>
      <c r="D42" s="27">
        <v>1270</v>
      </c>
      <c r="E42" s="27">
        <v>1270</v>
      </c>
      <c r="F42" s="27">
        <v>0</v>
      </c>
      <c r="G42" s="27">
        <v>0</v>
      </c>
      <c r="H42" s="27">
        <v>0</v>
      </c>
      <c r="I42" s="27">
        <v>0</v>
      </c>
      <c r="J42" s="27">
        <v>1270</v>
      </c>
      <c r="K42" s="27">
        <v>1270</v>
      </c>
      <c r="L42" s="27">
        <v>0</v>
      </c>
      <c r="M42" s="27">
        <v>0</v>
      </c>
      <c r="N42" s="27">
        <v>0</v>
      </c>
      <c r="O42" s="27">
        <v>0</v>
      </c>
      <c r="P42" s="27" t="s">
        <v>73</v>
      </c>
      <c r="Q42" s="27" t="s">
        <v>169</v>
      </c>
      <c r="R42" s="27" t="s">
        <v>170</v>
      </c>
      <c r="S42" s="27" t="s">
        <v>171</v>
      </c>
      <c r="T42" s="27">
        <v>13</v>
      </c>
      <c r="U42" s="27">
        <v>13</v>
      </c>
      <c r="V42" s="27">
        <v>1270</v>
      </c>
      <c r="W42" s="28">
        <f>J42/D42</f>
        <v>1</v>
      </c>
      <c r="X42" s="27"/>
      <c r="Y42" s="27"/>
      <c r="Z42" s="27"/>
      <c r="AA42" s="27"/>
    </row>
    <row r="43" spans="1:27" s="2" customFormat="1" ht="37.5" x14ac:dyDescent="0.25">
      <c r="A43" s="25">
        <v>39</v>
      </c>
      <c r="B43" s="27" t="s">
        <v>172</v>
      </c>
      <c r="C43" s="27" t="s">
        <v>173</v>
      </c>
      <c r="D43" s="27">
        <v>6200</v>
      </c>
      <c r="E43" s="27">
        <v>6200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 t="s">
        <v>112</v>
      </c>
      <c r="Q43" s="27" t="s">
        <v>174</v>
      </c>
      <c r="R43" s="27" t="s">
        <v>170</v>
      </c>
      <c r="S43" s="27" t="s">
        <v>171</v>
      </c>
      <c r="T43" s="27" t="s">
        <v>175</v>
      </c>
      <c r="U43" s="27">
        <v>0</v>
      </c>
      <c r="V43" s="27">
        <v>0</v>
      </c>
      <c r="W43" s="28">
        <f>J43/D43</f>
        <v>0</v>
      </c>
      <c r="X43" s="27"/>
      <c r="Y43" s="27"/>
      <c r="Z43" s="27"/>
      <c r="AA43" s="27"/>
    </row>
    <row r="44" spans="1:27" s="2" customFormat="1" ht="37.5" x14ac:dyDescent="0.25">
      <c r="A44" s="25">
        <v>40</v>
      </c>
      <c r="B44" s="27" t="s">
        <v>167</v>
      </c>
      <c r="C44" s="27" t="s">
        <v>176</v>
      </c>
      <c r="D44" s="27">
        <v>3900</v>
      </c>
      <c r="E44" s="27">
        <v>3900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 t="s">
        <v>177</v>
      </c>
      <c r="Q44" s="27" t="s">
        <v>178</v>
      </c>
      <c r="R44" s="27" t="s">
        <v>170</v>
      </c>
      <c r="S44" s="27" t="s">
        <v>171</v>
      </c>
      <c r="T44" s="27" t="s">
        <v>179</v>
      </c>
      <c r="U44" s="27">
        <v>0</v>
      </c>
      <c r="V44" s="27">
        <v>0</v>
      </c>
      <c r="W44" s="28">
        <f>J44/D44</f>
        <v>0</v>
      </c>
      <c r="X44" s="27"/>
      <c r="Y44" s="27"/>
      <c r="Z44" s="27"/>
      <c r="AA44" s="27"/>
    </row>
    <row r="45" spans="1:27" s="2" customFormat="1" ht="37.5" x14ac:dyDescent="0.25">
      <c r="A45" s="25">
        <v>41</v>
      </c>
      <c r="B45" s="27" t="s">
        <v>180</v>
      </c>
      <c r="C45" s="27" t="s">
        <v>181</v>
      </c>
      <c r="D45" s="27">
        <v>1320</v>
      </c>
      <c r="E45" s="27">
        <v>1320</v>
      </c>
      <c r="F45" s="27">
        <v>0</v>
      </c>
      <c r="G45" s="27">
        <v>0</v>
      </c>
      <c r="H45" s="27">
        <v>0</v>
      </c>
      <c r="I45" s="27">
        <v>0</v>
      </c>
      <c r="J45" s="27">
        <v>1</v>
      </c>
      <c r="K45" s="27">
        <v>1</v>
      </c>
      <c r="L45" s="27">
        <v>0</v>
      </c>
      <c r="M45" s="27">
        <v>0</v>
      </c>
      <c r="N45" s="27">
        <v>0</v>
      </c>
      <c r="O45" s="27">
        <v>0</v>
      </c>
      <c r="P45" s="27" t="s">
        <v>91</v>
      </c>
      <c r="Q45" s="27" t="s">
        <v>182</v>
      </c>
      <c r="R45" s="27" t="s">
        <v>170</v>
      </c>
      <c r="S45" s="27" t="s">
        <v>171</v>
      </c>
      <c r="T45" s="27">
        <v>10</v>
      </c>
      <c r="U45" s="27">
        <v>0</v>
      </c>
      <c r="V45" s="27">
        <v>1</v>
      </c>
      <c r="W45" s="28">
        <f>J45/D45</f>
        <v>7.5757575757575758E-4</v>
      </c>
      <c r="X45" s="27"/>
      <c r="Y45" s="27"/>
      <c r="Z45" s="27"/>
      <c r="AA45" s="27"/>
    </row>
    <row r="46" spans="1:27" s="2" customFormat="1" ht="37.5" x14ac:dyDescent="0.25">
      <c r="A46" s="25">
        <v>42</v>
      </c>
      <c r="B46" s="27" t="s">
        <v>183</v>
      </c>
      <c r="C46" s="27" t="s">
        <v>184</v>
      </c>
      <c r="D46" s="27">
        <v>1350</v>
      </c>
      <c r="E46" s="27">
        <v>1350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 t="s">
        <v>55</v>
      </c>
      <c r="Q46" s="27" t="s">
        <v>185</v>
      </c>
      <c r="R46" s="27" t="s">
        <v>170</v>
      </c>
      <c r="S46" s="27" t="s">
        <v>171</v>
      </c>
      <c r="T46" s="27">
        <v>10</v>
      </c>
      <c r="U46" s="27">
        <v>0</v>
      </c>
      <c r="V46" s="27">
        <v>0</v>
      </c>
      <c r="W46" s="28">
        <f>J46/D46</f>
        <v>0</v>
      </c>
      <c r="X46" s="27"/>
      <c r="Y46" s="27"/>
      <c r="Z46" s="27"/>
      <c r="AA46" s="27"/>
    </row>
    <row r="47" spans="1:27" s="2" customFormat="1" ht="37.5" x14ac:dyDescent="0.25">
      <c r="A47" s="25">
        <v>43</v>
      </c>
      <c r="B47" s="27" t="s">
        <v>186</v>
      </c>
      <c r="C47" s="27" t="s">
        <v>187</v>
      </c>
      <c r="D47" s="27">
        <v>1200</v>
      </c>
      <c r="E47" s="27">
        <v>1200</v>
      </c>
      <c r="F47" s="27">
        <v>0</v>
      </c>
      <c r="G47" s="27">
        <v>0</v>
      </c>
      <c r="H47" s="27">
        <v>0</v>
      </c>
      <c r="I47" s="27">
        <v>0</v>
      </c>
      <c r="J47" s="27">
        <v>1</v>
      </c>
      <c r="K47" s="27">
        <v>1</v>
      </c>
      <c r="L47" s="27">
        <v>0</v>
      </c>
      <c r="M47" s="27">
        <v>0</v>
      </c>
      <c r="N47" s="27">
        <v>0</v>
      </c>
      <c r="O47" s="27">
        <v>0</v>
      </c>
      <c r="P47" s="27" t="s">
        <v>188</v>
      </c>
      <c r="Q47" s="27" t="s">
        <v>189</v>
      </c>
      <c r="R47" s="27" t="s">
        <v>170</v>
      </c>
      <c r="S47" s="27" t="s">
        <v>171</v>
      </c>
      <c r="T47" s="27">
        <v>20</v>
      </c>
      <c r="U47" s="27">
        <v>0</v>
      </c>
      <c r="V47" s="27">
        <v>1</v>
      </c>
      <c r="W47" s="28">
        <f>J47/D47</f>
        <v>8.3333333333333339E-4</v>
      </c>
      <c r="X47" s="27"/>
      <c r="Y47" s="27"/>
      <c r="Z47" s="27"/>
      <c r="AA47" s="27"/>
    </row>
    <row r="48" spans="1:27" s="2" customFormat="1" ht="56.25" x14ac:dyDescent="0.25">
      <c r="A48" s="25">
        <v>44</v>
      </c>
      <c r="B48" s="27" t="s">
        <v>190</v>
      </c>
      <c r="C48" s="27" t="s">
        <v>191</v>
      </c>
      <c r="D48" s="27">
        <v>810</v>
      </c>
      <c r="E48" s="27">
        <v>810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 t="s">
        <v>192</v>
      </c>
      <c r="Q48" s="27" t="s">
        <v>193</v>
      </c>
      <c r="R48" s="27" t="s">
        <v>170</v>
      </c>
      <c r="S48" s="27" t="s">
        <v>171</v>
      </c>
      <c r="T48" s="27">
        <v>10</v>
      </c>
      <c r="U48" s="27">
        <v>0</v>
      </c>
      <c r="V48" s="27">
        <v>0</v>
      </c>
      <c r="W48" s="28">
        <f>J48/D48</f>
        <v>0</v>
      </c>
      <c r="X48" s="27"/>
      <c r="Y48" s="27"/>
      <c r="Z48" s="27"/>
      <c r="AA48" s="27"/>
    </row>
    <row r="49" spans="1:27" s="2" customFormat="1" ht="56.25" x14ac:dyDescent="0.25">
      <c r="A49" s="25">
        <v>45</v>
      </c>
      <c r="B49" s="27" t="s">
        <v>194</v>
      </c>
      <c r="C49" s="27" t="s">
        <v>195</v>
      </c>
      <c r="D49" s="27">
        <v>1694.2</v>
      </c>
      <c r="E49" s="27">
        <v>1161.8</v>
      </c>
      <c r="F49" s="27">
        <v>0</v>
      </c>
      <c r="G49" s="27">
        <v>26.6</v>
      </c>
      <c r="H49" s="27">
        <v>0</v>
      </c>
      <c r="I49" s="27">
        <v>505.7</v>
      </c>
      <c r="J49" s="27">
        <v>373</v>
      </c>
      <c r="K49" s="27">
        <v>373</v>
      </c>
      <c r="L49" s="27">
        <v>0</v>
      </c>
      <c r="M49" s="27">
        <v>0</v>
      </c>
      <c r="N49" s="27">
        <v>0</v>
      </c>
      <c r="O49" s="27">
        <v>0</v>
      </c>
      <c r="P49" s="27" t="s">
        <v>160</v>
      </c>
      <c r="Q49" s="27" t="s">
        <v>196</v>
      </c>
      <c r="R49" s="27" t="s">
        <v>197</v>
      </c>
      <c r="S49" s="27" t="s">
        <v>198</v>
      </c>
      <c r="T49" s="27">
        <v>110</v>
      </c>
      <c r="U49" s="27">
        <v>28</v>
      </c>
      <c r="V49" s="27">
        <v>373</v>
      </c>
      <c r="W49" s="28">
        <f>J49/D49</f>
        <v>0.22016290874749145</v>
      </c>
      <c r="X49" s="27"/>
      <c r="Y49" s="27"/>
      <c r="Z49" s="27"/>
      <c r="AA49" s="27"/>
    </row>
    <row r="50" spans="1:27" s="2" customFormat="1" ht="75" x14ac:dyDescent="0.25">
      <c r="A50" s="25">
        <v>46</v>
      </c>
      <c r="B50" s="27" t="s">
        <v>199</v>
      </c>
      <c r="C50" s="27" t="s">
        <v>200</v>
      </c>
      <c r="D50" s="27">
        <v>2000</v>
      </c>
      <c r="E50" s="27">
        <v>2000</v>
      </c>
      <c r="F50" s="27">
        <v>0</v>
      </c>
      <c r="G50" s="27">
        <v>0</v>
      </c>
      <c r="H50" s="27">
        <v>0</v>
      </c>
      <c r="I50" s="27">
        <v>0</v>
      </c>
      <c r="J50" s="27">
        <v>200</v>
      </c>
      <c r="K50" s="27">
        <v>200</v>
      </c>
      <c r="L50" s="27">
        <v>0</v>
      </c>
      <c r="M50" s="27">
        <v>0</v>
      </c>
      <c r="N50" s="27">
        <v>0</v>
      </c>
      <c r="O50" s="27">
        <v>0</v>
      </c>
      <c r="P50" s="27" t="s">
        <v>201</v>
      </c>
      <c r="Q50" s="27" t="s">
        <v>202</v>
      </c>
      <c r="R50" s="27" t="s">
        <v>197</v>
      </c>
      <c r="S50" s="27" t="s">
        <v>198</v>
      </c>
      <c r="T50" s="27">
        <v>150</v>
      </c>
      <c r="U50" s="27">
        <v>30</v>
      </c>
      <c r="V50" s="27">
        <v>200</v>
      </c>
      <c r="W50" s="28">
        <f>J50/D50</f>
        <v>0.1</v>
      </c>
      <c r="X50" s="27"/>
      <c r="Y50" s="27"/>
      <c r="Z50" s="27"/>
      <c r="AA50" s="27"/>
    </row>
    <row r="51" spans="1:27" s="2" customFormat="1" ht="75" x14ac:dyDescent="0.25">
      <c r="A51" s="25">
        <v>47</v>
      </c>
      <c r="B51" s="27" t="s">
        <v>203</v>
      </c>
      <c r="C51" s="27" t="s">
        <v>204</v>
      </c>
      <c r="D51" s="27">
        <v>1653.4</v>
      </c>
      <c r="E51" s="27">
        <v>1287.8</v>
      </c>
      <c r="F51" s="27">
        <v>0</v>
      </c>
      <c r="G51" s="27">
        <v>17.399999999999999</v>
      </c>
      <c r="H51" s="27">
        <v>0</v>
      </c>
      <c r="I51" s="27">
        <v>348.2</v>
      </c>
      <c r="J51" s="27">
        <v>153</v>
      </c>
      <c r="K51" s="27">
        <v>153</v>
      </c>
      <c r="L51" s="27">
        <v>0</v>
      </c>
      <c r="M51" s="27">
        <v>0</v>
      </c>
      <c r="N51" s="27">
        <v>0</v>
      </c>
      <c r="O51" s="27">
        <v>0</v>
      </c>
      <c r="P51" s="27" t="s">
        <v>205</v>
      </c>
      <c r="Q51" s="27" t="s">
        <v>202</v>
      </c>
      <c r="R51" s="27" t="s">
        <v>197</v>
      </c>
      <c r="S51" s="27" t="s">
        <v>198</v>
      </c>
      <c r="T51" s="27">
        <v>200</v>
      </c>
      <c r="U51" s="27">
        <v>28</v>
      </c>
      <c r="V51" s="27">
        <v>153</v>
      </c>
      <c r="W51" s="28">
        <f>J51/D51</f>
        <v>9.2536591266481186E-2</v>
      </c>
      <c r="X51" s="27"/>
      <c r="Y51" s="27"/>
      <c r="Z51" s="27"/>
      <c r="AA51" s="27"/>
    </row>
    <row r="52" spans="1:27" s="2" customFormat="1" ht="56.25" x14ac:dyDescent="0.25">
      <c r="A52" s="25">
        <v>48</v>
      </c>
      <c r="B52" s="27" t="s">
        <v>206</v>
      </c>
      <c r="C52" s="27" t="s">
        <v>207</v>
      </c>
      <c r="D52" s="27">
        <v>697.3</v>
      </c>
      <c r="E52" s="27">
        <v>697.3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 t="s">
        <v>112</v>
      </c>
      <c r="Q52" s="27" t="s">
        <v>208</v>
      </c>
      <c r="R52" s="27" t="s">
        <v>197</v>
      </c>
      <c r="S52" s="27" t="s">
        <v>198</v>
      </c>
      <c r="T52" s="27">
        <v>150</v>
      </c>
      <c r="U52" s="27">
        <v>0</v>
      </c>
      <c r="V52" s="27">
        <v>0</v>
      </c>
      <c r="W52" s="28">
        <f>J52/D52</f>
        <v>0</v>
      </c>
      <c r="X52" s="27"/>
      <c r="Y52" s="27"/>
      <c r="Z52" s="27"/>
      <c r="AA52" s="27"/>
    </row>
    <row r="53" spans="1:27" s="2" customFormat="1" ht="56.25" x14ac:dyDescent="0.25">
      <c r="A53" s="25">
        <v>49</v>
      </c>
      <c r="B53" s="27" t="s">
        <v>209</v>
      </c>
      <c r="C53" s="27" t="s">
        <v>210</v>
      </c>
      <c r="D53" s="27">
        <v>570</v>
      </c>
      <c r="E53" s="27">
        <v>418</v>
      </c>
      <c r="F53" s="27">
        <v>0</v>
      </c>
      <c r="G53" s="27">
        <v>7.6</v>
      </c>
      <c r="H53" s="27">
        <v>0</v>
      </c>
      <c r="I53" s="27">
        <v>144.4</v>
      </c>
      <c r="J53" s="27">
        <v>60</v>
      </c>
      <c r="K53" s="27">
        <v>60</v>
      </c>
      <c r="L53" s="27">
        <v>0</v>
      </c>
      <c r="M53" s="27">
        <v>0</v>
      </c>
      <c r="N53" s="27">
        <v>0</v>
      </c>
      <c r="O53" s="27">
        <v>0</v>
      </c>
      <c r="P53" s="27" t="s">
        <v>211</v>
      </c>
      <c r="Q53" s="27" t="s">
        <v>202</v>
      </c>
      <c r="R53" s="27" t="s">
        <v>197</v>
      </c>
      <c r="S53" s="27" t="s">
        <v>198</v>
      </c>
      <c r="T53" s="27">
        <v>100</v>
      </c>
      <c r="U53" s="27">
        <v>12</v>
      </c>
      <c r="V53" s="27">
        <v>60</v>
      </c>
      <c r="W53" s="28">
        <f>J53/D53</f>
        <v>0.10526315789473684</v>
      </c>
      <c r="X53" s="27"/>
      <c r="Y53" s="27"/>
      <c r="Z53" s="27"/>
      <c r="AA53" s="27"/>
    </row>
    <row r="54" spans="1:27" s="2" customFormat="1" ht="56.25" x14ac:dyDescent="0.25">
      <c r="A54" s="25">
        <v>50</v>
      </c>
      <c r="B54" s="27" t="s">
        <v>212</v>
      </c>
      <c r="C54" s="27" t="s">
        <v>213</v>
      </c>
      <c r="D54" s="27">
        <v>564.4</v>
      </c>
      <c r="E54" s="27">
        <v>434.6</v>
      </c>
      <c r="F54" s="27">
        <v>0</v>
      </c>
      <c r="G54" s="27">
        <v>6.5</v>
      </c>
      <c r="H54" s="27">
        <v>0</v>
      </c>
      <c r="I54" s="27">
        <v>123.3</v>
      </c>
      <c r="J54" s="27">
        <v>129.80000000000001</v>
      </c>
      <c r="K54" s="27">
        <v>0</v>
      </c>
      <c r="L54" s="27">
        <v>0</v>
      </c>
      <c r="M54" s="27">
        <v>6.5</v>
      </c>
      <c r="N54" s="27">
        <v>0</v>
      </c>
      <c r="O54" s="27">
        <v>123.3</v>
      </c>
      <c r="P54" s="27" t="s">
        <v>138</v>
      </c>
      <c r="Q54" s="27" t="s">
        <v>214</v>
      </c>
      <c r="R54" s="27" t="s">
        <v>197</v>
      </c>
      <c r="S54" s="27" t="s">
        <v>198</v>
      </c>
      <c r="T54" s="27">
        <v>150</v>
      </c>
      <c r="U54" s="27">
        <v>0</v>
      </c>
      <c r="V54" s="27">
        <v>0</v>
      </c>
      <c r="W54" s="28">
        <f>J54/D54</f>
        <v>0.22997873848334519</v>
      </c>
      <c r="X54" s="27"/>
      <c r="Y54" s="27"/>
      <c r="Z54" s="27"/>
      <c r="AA54" s="27"/>
    </row>
    <row r="55" spans="1:27" s="2" customFormat="1" ht="56.25" x14ac:dyDescent="0.25">
      <c r="A55" s="25">
        <v>51</v>
      </c>
      <c r="B55" s="27" t="s">
        <v>215</v>
      </c>
      <c r="C55" s="27" t="s">
        <v>216</v>
      </c>
      <c r="D55" s="27">
        <v>355</v>
      </c>
      <c r="E55" s="27">
        <v>355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 t="s">
        <v>217</v>
      </c>
      <c r="Q55" s="27" t="s">
        <v>218</v>
      </c>
      <c r="R55" s="27" t="s">
        <v>197</v>
      </c>
      <c r="S55" s="27" t="s">
        <v>198</v>
      </c>
      <c r="T55" s="27">
        <v>45</v>
      </c>
      <c r="U55" s="27">
        <v>0</v>
      </c>
      <c r="V55" s="27">
        <v>0</v>
      </c>
      <c r="W55" s="28">
        <f>J55/D55</f>
        <v>0</v>
      </c>
      <c r="X55" s="27"/>
      <c r="Y55" s="27"/>
      <c r="Z55" s="27"/>
      <c r="AA55" s="27"/>
    </row>
    <row r="56" spans="1:27" s="2" customFormat="1" ht="56.25" x14ac:dyDescent="0.25">
      <c r="A56" s="25">
        <v>52</v>
      </c>
      <c r="B56" s="27" t="s">
        <v>219</v>
      </c>
      <c r="C56" s="27" t="s">
        <v>220</v>
      </c>
      <c r="D56" s="27">
        <v>15149</v>
      </c>
      <c r="E56" s="27">
        <v>15149</v>
      </c>
      <c r="F56" s="27">
        <v>0</v>
      </c>
      <c r="G56" s="27">
        <v>0</v>
      </c>
      <c r="H56" s="27">
        <v>0</v>
      </c>
      <c r="I56" s="27">
        <v>0</v>
      </c>
      <c r="J56" s="27">
        <v>936</v>
      </c>
      <c r="K56" s="27">
        <v>936</v>
      </c>
      <c r="L56" s="27">
        <v>0</v>
      </c>
      <c r="M56" s="27">
        <v>0</v>
      </c>
      <c r="N56" s="27">
        <v>0</v>
      </c>
      <c r="O56" s="27">
        <v>0</v>
      </c>
      <c r="P56" s="27" t="s">
        <v>103</v>
      </c>
      <c r="Q56" s="27" t="s">
        <v>218</v>
      </c>
      <c r="R56" s="27" t="s">
        <v>221</v>
      </c>
      <c r="S56" s="27" t="s">
        <v>222</v>
      </c>
      <c r="T56" s="27">
        <v>2500</v>
      </c>
      <c r="U56" s="27">
        <v>124</v>
      </c>
      <c r="V56" s="27">
        <v>581</v>
      </c>
      <c r="W56" s="28">
        <f>J56/D56</f>
        <v>6.1786256518582085E-2</v>
      </c>
      <c r="X56" s="27"/>
      <c r="Y56" s="27"/>
      <c r="Z56" s="27"/>
      <c r="AA56" s="27"/>
    </row>
    <row r="57" spans="1:27" s="2" customFormat="1" ht="18.75" x14ac:dyDescent="0.25">
      <c r="A57" s="25">
        <v>53</v>
      </c>
      <c r="B57" s="27" t="s">
        <v>223</v>
      </c>
      <c r="C57" s="27" t="s">
        <v>224</v>
      </c>
      <c r="D57" s="27">
        <v>293451.2</v>
      </c>
      <c r="E57" s="27">
        <v>0</v>
      </c>
      <c r="F57" s="27">
        <v>282926.59999999998</v>
      </c>
      <c r="G57" s="27">
        <v>0</v>
      </c>
      <c r="H57" s="27">
        <v>0</v>
      </c>
      <c r="I57" s="27">
        <v>10524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 t="s">
        <v>99</v>
      </c>
      <c r="Q57" s="27" t="s">
        <v>131</v>
      </c>
      <c r="R57" s="27" t="s">
        <v>221</v>
      </c>
      <c r="S57" s="27" t="s">
        <v>222</v>
      </c>
      <c r="T57" s="27">
        <v>11397</v>
      </c>
      <c r="U57" s="27">
        <v>0</v>
      </c>
      <c r="V57" s="27">
        <v>0</v>
      </c>
      <c r="W57" s="28">
        <f>J57/D57</f>
        <v>0</v>
      </c>
      <c r="X57" s="27"/>
      <c r="Y57" s="27"/>
      <c r="Z57" s="27"/>
      <c r="AA57" s="27"/>
    </row>
    <row r="58" spans="1:27" s="2" customFormat="1" ht="112.5" x14ac:dyDescent="0.25">
      <c r="A58" s="25">
        <v>54</v>
      </c>
      <c r="B58" s="27" t="s">
        <v>225</v>
      </c>
      <c r="C58" s="27" t="s">
        <v>226</v>
      </c>
      <c r="D58" s="27">
        <v>10684.5</v>
      </c>
      <c r="E58" s="27">
        <v>184.5</v>
      </c>
      <c r="F58" s="27">
        <v>0</v>
      </c>
      <c r="G58" s="27">
        <v>0</v>
      </c>
      <c r="H58" s="27">
        <v>0</v>
      </c>
      <c r="I58" s="27">
        <v>10500</v>
      </c>
      <c r="J58" s="27">
        <v>184.5</v>
      </c>
      <c r="K58" s="27">
        <v>184.5</v>
      </c>
      <c r="L58" s="27">
        <v>0</v>
      </c>
      <c r="M58" s="27">
        <v>0</v>
      </c>
      <c r="N58" s="27">
        <v>0</v>
      </c>
      <c r="O58" s="27">
        <v>0</v>
      </c>
      <c r="P58" s="27" t="s">
        <v>192</v>
      </c>
      <c r="Q58" s="27" t="s">
        <v>153</v>
      </c>
      <c r="R58" s="27" t="s">
        <v>227</v>
      </c>
      <c r="S58" s="27" t="s">
        <v>228</v>
      </c>
      <c r="T58" s="27">
        <v>200</v>
      </c>
      <c r="U58" s="27">
        <v>0</v>
      </c>
      <c r="V58" s="27">
        <v>184.5</v>
      </c>
      <c r="W58" s="28">
        <f>J58/D58</f>
        <v>1.726800505405026E-2</v>
      </c>
      <c r="X58" s="27"/>
      <c r="Y58" s="27"/>
      <c r="Z58" s="27"/>
      <c r="AA58" s="27"/>
    </row>
    <row r="59" spans="1:27" s="2" customFormat="1" ht="18.75" x14ac:dyDescent="0.25">
      <c r="C59" s="33" t="s">
        <v>229</v>
      </c>
      <c r="D59" s="34">
        <f>SUM(D5:D58)</f>
        <v>388199.77</v>
      </c>
      <c r="E59" s="34">
        <f t="shared" ref="E59:O59" si="0">SUM(E5:E58)</f>
        <v>60223.409100000012</v>
      </c>
      <c r="F59" s="34">
        <f t="shared" si="0"/>
        <v>304791.43699999998</v>
      </c>
      <c r="G59" s="34">
        <f t="shared" si="0"/>
        <v>353.82390000000004</v>
      </c>
      <c r="H59" s="34">
        <f t="shared" si="0"/>
        <v>1952.7270000000001</v>
      </c>
      <c r="I59" s="34">
        <f t="shared" si="0"/>
        <v>22820.5</v>
      </c>
      <c r="J59" s="34">
        <f>SUM(J5:J58)</f>
        <v>17746.721999999998</v>
      </c>
      <c r="K59" s="34">
        <f t="shared" si="0"/>
        <v>13511.2711</v>
      </c>
      <c r="L59" s="34">
        <f t="shared" si="0"/>
        <v>1462.9269999999999</v>
      </c>
      <c r="M59" s="34">
        <f t="shared" si="0"/>
        <v>19.7239</v>
      </c>
      <c r="N59" s="34">
        <f t="shared" si="0"/>
        <v>429.02700000000004</v>
      </c>
      <c r="O59" s="34">
        <f t="shared" si="0"/>
        <v>798.09999999999991</v>
      </c>
      <c r="P59" s="34" t="s">
        <v>230</v>
      </c>
      <c r="Q59" s="34" t="s">
        <v>230</v>
      </c>
      <c r="R59" s="34" t="s">
        <v>230</v>
      </c>
      <c r="S59" s="34" t="s">
        <v>230</v>
      </c>
      <c r="T59" s="34">
        <f>SUM(T5:T58)</f>
        <v>22004</v>
      </c>
      <c r="U59" s="34">
        <f>SUM(U5:U58)</f>
        <v>1552</v>
      </c>
      <c r="V59" s="34">
        <f>SUM(V5:V58)</f>
        <v>13156.2711</v>
      </c>
      <c r="W59" s="35">
        <f>SUM(W5:W58)/54</f>
        <v>0.33703680911719408</v>
      </c>
      <c r="X59" s="34"/>
      <c r="Y59" s="34"/>
      <c r="Z59" s="34"/>
      <c r="AA59" s="34"/>
    </row>
    <row r="61" spans="1:27" x14ac:dyDescent="0.25">
      <c r="T61" s="3"/>
      <c r="U61" s="3"/>
    </row>
    <row r="62" spans="1:27" x14ac:dyDescent="0.25">
      <c r="T62" s="3"/>
      <c r="U62" s="3"/>
    </row>
    <row r="63" spans="1:27" x14ac:dyDescent="0.25">
      <c r="D63" s="3">
        <v>17746.722000000002</v>
      </c>
    </row>
    <row r="65" spans="4:27" s="3" customFormat="1" x14ac:dyDescent="0.25">
      <c r="D65" s="3">
        <f>SUM(D19,D20,D21,D23,D24,D28,D34,D37,D41,D43,D36,D56,D7,D40)</f>
        <v>31132.690000000002</v>
      </c>
      <c r="E65" s="3">
        <f t="shared" ref="E65:AA65" si="1">SUM(E19,E20,E21,E23,E24,E28,E34,E37,E41,E43,E36,E56,E7,E40)</f>
        <v>26430.080000000002</v>
      </c>
      <c r="F65" s="3">
        <f t="shared" si="1"/>
        <v>4417.91</v>
      </c>
      <c r="G65" s="3">
        <f t="shared" si="1"/>
        <v>284.7</v>
      </c>
      <c r="H65" s="3">
        <f t="shared" si="1"/>
        <v>500</v>
      </c>
      <c r="I65" s="3">
        <f t="shared" si="1"/>
        <v>0</v>
      </c>
      <c r="J65" s="3">
        <f t="shared" si="1"/>
        <v>2759.922</v>
      </c>
      <c r="K65" s="3">
        <f t="shared" si="1"/>
        <v>2740.422</v>
      </c>
      <c r="L65" s="3">
        <f t="shared" si="1"/>
        <v>0</v>
      </c>
      <c r="M65" s="3">
        <f t="shared" si="1"/>
        <v>0</v>
      </c>
      <c r="N65" s="3">
        <f t="shared" si="1"/>
        <v>0</v>
      </c>
      <c r="O65" s="3">
        <f t="shared" si="1"/>
        <v>0</v>
      </c>
      <c r="P65" s="3">
        <f t="shared" si="1"/>
        <v>0</v>
      </c>
      <c r="Q65" s="3">
        <f t="shared" si="1"/>
        <v>0</v>
      </c>
      <c r="R65" s="3">
        <f t="shared" si="1"/>
        <v>0</v>
      </c>
      <c r="S65" s="3">
        <f t="shared" si="1"/>
        <v>0</v>
      </c>
      <c r="T65" s="3">
        <f t="shared" si="1"/>
        <v>3751</v>
      </c>
      <c r="U65" s="3">
        <f t="shared" si="1"/>
        <v>393</v>
      </c>
      <c r="V65" s="3">
        <f t="shared" si="1"/>
        <v>2385.422</v>
      </c>
      <c r="W65" s="3">
        <f t="shared" si="1"/>
        <v>2.9205620314229197</v>
      </c>
      <c r="X65" s="3">
        <f t="shared" si="1"/>
        <v>0</v>
      </c>
      <c r="Y65" s="3">
        <f t="shared" si="1"/>
        <v>103.2</v>
      </c>
      <c r="Z65" s="3">
        <f t="shared" si="1"/>
        <v>0</v>
      </c>
      <c r="AA65" s="3">
        <f t="shared" si="1"/>
        <v>0</v>
      </c>
    </row>
  </sheetData>
  <mergeCells count="15">
    <mergeCell ref="W3:W4"/>
    <mergeCell ref="X3:Z3"/>
    <mergeCell ref="AA3:AA4"/>
    <mergeCell ref="Q3:Q4"/>
    <mergeCell ref="R3:R4"/>
    <mergeCell ref="S3:S4"/>
    <mergeCell ref="T3:T4"/>
    <mergeCell ref="U3:U4"/>
    <mergeCell ref="V3:V4"/>
    <mergeCell ref="A3:A4"/>
    <mergeCell ref="B3:B4"/>
    <mergeCell ref="C3:C4"/>
    <mergeCell ref="D3:I3"/>
    <mergeCell ref="J3:O3"/>
    <mergeCell ref="P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2023-01-25T08:07:33Z</dcterms:modified>
</cp:coreProperties>
</file>